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oc" sheetId="1" r:id="rId1"/>
    <sheet name="do wydr 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<sst xmlns="http://schemas.openxmlformats.org/spreadsheetml/2006/main" count="245" uniqueCount="125">
  <si>
    <t>010 Rolnictwo i łowiectwo</t>
  </si>
  <si>
    <t>01010 Infrastruktura wodociągowa i sanitacyjna wsi</t>
  </si>
  <si>
    <t>01095 Pozostała działalność</t>
  </si>
  <si>
    <t>600 Transport i łączność</t>
  </si>
  <si>
    <t>60016 Drogi publiczne gminne</t>
  </si>
  <si>
    <t>700 Gospodarka mieszkaniowa</t>
  </si>
  <si>
    <t>70005 Gospodarka gruntami i nieruchomościami</t>
  </si>
  <si>
    <t>750 Administracja publiczna</t>
  </si>
  <si>
    <t>75011 Urzędy wojewódzkie</t>
  </si>
  <si>
    <t>75023 Urzędy gmin (miast i miast na prawach powiatu)</t>
  </si>
  <si>
    <t>75095 Pozostała działalność</t>
  </si>
  <si>
    <t>751 Urzędy naczelnych organów władzy państwowej, kontroli i ochrony prawa oraz sądownictwa</t>
  </si>
  <si>
    <t>75101 Urzędy naczelnych organów władzy państwowej, kontroli i ochrony prawa</t>
  </si>
  <si>
    <t>75107 Wybory Prezydenta Rzeczypospolitej Polskiej</t>
  </si>
  <si>
    <t>75108 Wybory do Sejmu i Senatu</t>
  </si>
  <si>
    <t>75110 Referenda ogólnokrajowe i konstytucyjne</t>
  </si>
  <si>
    <t>754 Bezpieczeństwo publiczne i ochrona przeciwpożarowa</t>
  </si>
  <si>
    <t>75412 Ochotnicze straże pożarne</t>
  </si>
  <si>
    <t>756 Dochody od osób prawnych, od osób fizycznych i od innych jednostek nieposiadających osobowości prawnej oraz wydatki związane z ich poborem</t>
  </si>
  <si>
    <t>75601 Wpływy z podatku dochodowego od osób fizycznych</t>
  </si>
  <si>
    <t>75615 Wpływy z podatku rolnego, podatku leśnego, podatku od czynności cywilnoprawnych, podatków i opłat lokalnych od osób prawnych i innych jednostek organizacyjnych</t>
  </si>
  <si>
    <t>032 Podatek rolny</t>
  </si>
  <si>
    <t>75616 Wpływy z podatku rolnego, podatku leśnego, podatku od spadków i darowizn, podatku od czynności cywilno-prawnych oraz podatków i opłat lokalnych od osób fizycznych</t>
  </si>
  <si>
    <t>75618 Wpływy z innych opłat stanowiących dochody jednostek samorządu terytorialnego na podstawie ustaw</t>
  </si>
  <si>
    <t>75621 Udziały gmin w podatkach stanowiących dochód budżetu państwa</t>
  </si>
  <si>
    <t>758 Różne rozliczenia</t>
  </si>
  <si>
    <t>75801 Część oświatowa subwencji ogólnej dla jednostek samorządu terytorialnego</t>
  </si>
  <si>
    <t>75807 Część wyrównawcza subwencji ogólnej dla gmin</t>
  </si>
  <si>
    <t>75814 Różne rozliczenia finansowe</t>
  </si>
  <si>
    <t>203 Dotacje celowe otrzymane z budżetu państwa na realizację własnych zadań bieżących gmin (związków gmin)</t>
  </si>
  <si>
    <t>75815 Wpływy do wyjaśnienia</t>
  </si>
  <si>
    <t>801 Oświata i wychowanie</t>
  </si>
  <si>
    <t>80101 Szkoły podstawowe</t>
  </si>
  <si>
    <t>80103 Oddziały przedszkolne w szkołach podstawowych</t>
  </si>
  <si>
    <t xml:space="preserve">80104 Przedszkola </t>
  </si>
  <si>
    <t>80110 Gimnazja</t>
  </si>
  <si>
    <t>80148 Stołówki szkolne i przedszkolne</t>
  </si>
  <si>
    <t>852 Pomoc społeczna</t>
  </si>
  <si>
    <t>85206 Wspieranie rodziny</t>
  </si>
  <si>
    <t>85212 Świadczenia rodzinne, świadczenia z funduszu alimentacyjneego oraz składki na ubezpieczenia emerytalne i rentowe z ubezpieczenia społecznego</t>
  </si>
  <si>
    <t>85213 Składki na ubezpieczenie zdrowotne opłacane za osoby pobierajace niektóre świadczenia z pomocy społecznej, niektóre świadczenia rodzinne oraz za osoby uczestniczące w zajęciach w centrum integracji społecznej.</t>
  </si>
  <si>
    <t>85214 Zasiłki i pomoc w naturze oraz składki na ubezpieczenia emerytalne i rentowe</t>
  </si>
  <si>
    <t>85215 Dodatki mieszkaniowe</t>
  </si>
  <si>
    <t>85216 Zasiłki stałe</t>
  </si>
  <si>
    <t>85219 Ośrodki pomocy społecznej</t>
  </si>
  <si>
    <t>85228 Usługi opiekuńcze i specjalistyczne usługi opiekuńcze</t>
  </si>
  <si>
    <t>85295 Pozostała działalność</t>
  </si>
  <si>
    <t>854 Edukacyjna opieka wychowawcza</t>
  </si>
  <si>
    <t>85415 Pomoc materialna dla uczniów</t>
  </si>
  <si>
    <t>900 Gospodarka komunalna i ochrona środowiska</t>
  </si>
  <si>
    <t>90002 Gospodarka odpadami</t>
  </si>
  <si>
    <t>90019 Wpływy i wydatki związane z gromadzeniem środków z opłat i kar za korzystanie ze środowiska</t>
  </si>
  <si>
    <t>90020 Wpływy i wydatki związane z gromadzeniem środków z opłat produktowych</t>
  </si>
  <si>
    <t>921 Kultura i ochrona dziedzictwa narodowego</t>
  </si>
  <si>
    <t>92109 Domy i ośrodki kultury, świetlice i kluby</t>
  </si>
  <si>
    <t>926 Kultura fizyczna</t>
  </si>
  <si>
    <t>92605 Zadania w zakresie kultury fizycznej</t>
  </si>
  <si>
    <t>Wykonanie na 30.09.2015</t>
  </si>
  <si>
    <t>Plan na 30.09.2015</t>
  </si>
  <si>
    <t>Projekt 2016</t>
  </si>
  <si>
    <t>RAZEM</t>
  </si>
  <si>
    <t>Dział/Rozdział /Paragfaf</t>
  </si>
  <si>
    <t>6200 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</si>
  <si>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0400 Wpływy z opłaty produktowej</t>
  </si>
  <si>
    <t>0690 Wpływy z różnych opłat</t>
  </si>
  <si>
    <t>0910 Odsetki od nieterminowych wpłat z tytułu podatków i opła</t>
  </si>
  <si>
    <t>0490 Wpływy z innych lokalnych opłat pobieranych przez jednostki samorządu terytorialnego na podstawie odrębnych ustaw</t>
  </si>
  <si>
    <t>2040 Dotacje celowe otrzymane z budżetu państwa na realizację zadań bieżących gmin z zakresu edukacyjnej opieki wychowawczej finansowanych w całości przez budżet państwa w ramach programów rządowych</t>
  </si>
  <si>
    <t>2030 Dotacje celowe otrzymane z budżetu państwa na realizację własnych zadań bieżących gmin (związków gmin)</t>
  </si>
  <si>
    <t>2010 Dotacje celowe otrzymane z budżetu państwa na realizację zadań bieżących z zakresu administracji rządowej oraz innych zadań zleconych gminie (związkom gmin) ustawami</t>
  </si>
  <si>
    <t>0830 Wpływy ze świadczonych  usług</t>
  </si>
  <si>
    <t>2360 Dochody jednostek samorządu terytorialnego związane z realizacją zadań z zakresu administracji rządowej oraz innych zadań zleconych ustawami</t>
  </si>
  <si>
    <t>0750 Dochody z najmu i dzierżawy składników majątkowych Skarbu Państwa, jednostek samorządu terytorialnego lub innych jednostek zaliczanych do sektora finansów publicznych oraz innych umów o podobnym charakterze</t>
  </si>
  <si>
    <t>0670 wpływy z opłat za korzystanie z wyżywienia w jednostkach realizujących zadania z zakresu wychowania przedszkolnego</t>
  </si>
  <si>
    <t>0660 wpływy z opłat za korzystanie z wychowania przedszkolnego</t>
  </si>
  <si>
    <t>2980 Wpływy do wyjaśnienia</t>
  </si>
  <si>
    <t>6330 Dotacje celowe otrzymane z budżetu państwa na realizację inwestycji i zakupów inwestycyjnych własnych gmin (związków gmin)</t>
  </si>
  <si>
    <t>0970 Wpływy z różnych dochodów</t>
  </si>
  <si>
    <t>0920 Pozostałe odsetki</t>
  </si>
  <si>
    <t>2920 Subwencje ogólne z budżetu państwa</t>
  </si>
  <si>
    <t>0020 Podatek dochodowy od osób prawnych</t>
  </si>
  <si>
    <t>0010 Podatek dochodowy od osób fizycznych</t>
  </si>
  <si>
    <t>0480 Wpływy z opłat za zezwolenia na sprzedaż alkoholu</t>
  </si>
  <si>
    <t>0460 Wpływy z opłaty eksploatacyjnej</t>
  </si>
  <si>
    <t>0410 Wpływy z opłaty skarbowej</t>
  </si>
  <si>
    <t>0910 Odsetki od nieterminowych wpłat z tytułu podatków i opłat</t>
  </si>
  <si>
    <t>0500 Podatek od czynności cywilnoprawnych</t>
  </si>
  <si>
    <t>0430 Wpływy z opłaty targowej</t>
  </si>
  <si>
    <t>0370 Opłata od posiadania psów</t>
  </si>
  <si>
    <t>0360 Podatek od spadków i darowizn</t>
  </si>
  <si>
    <t>0340 Podatek od środków transportowych</t>
  </si>
  <si>
    <t>0330 Podatek leśny</t>
  </si>
  <si>
    <t>0310 Podatek od nieruchomości</t>
  </si>
  <si>
    <t>0320 Podatek rolny</t>
  </si>
  <si>
    <t>0350 Podatek od działalności gospodarczej osób fizycznych, opłacany w formie karty podatkowej</t>
  </si>
  <si>
    <t>6300 Dotacja celowa otrzymana z tytułu pomocy finansowej udzielanej między jednostkami samorządu terytorialnego na dofinansowanie własnych zadań inwestycyjnych i zakupów inwestycyjnych</t>
  </si>
  <si>
    <t>0550 Wpływy z tyt opłat użytkowania wieczystego nieruchomosci</t>
  </si>
  <si>
    <t xml:space="preserve">0470 Wpływy z opłat za trwały zarząd, użytkowanie, służebność </t>
  </si>
  <si>
    <t>6207 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</si>
  <si>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0770 Wpłaty z tytułu odpłatnego nabycia prawa własności oraz prawa użytkowania wieczystego nieruchomości</t>
  </si>
  <si>
    <t>Rady Miejskiej Gminy Ślesin</t>
  </si>
  <si>
    <t>Załącznik Nr 1</t>
  </si>
  <si>
    <t>DOCHODY PLAN NA  2016 ROK</t>
  </si>
  <si>
    <t>0750 Wpływy z najmu i dzierżawy składników majątkowych Skarbu Państwa, jednostek samorządu terytorialnego lub innych jednostek zaliczanych do sektora finansów publicznych oraz innych umów o podobnym charakterze</t>
  </si>
  <si>
    <t xml:space="preserve"> </t>
  </si>
  <si>
    <t>do uchwały nr 118/XIII/15  z dnia 29 grudnia 2015</t>
  </si>
  <si>
    <t>0770 Wpłaty z  tyt odpłatnego nabycia prawa własności oraz prawa użytkowania wieczystego nieruchomości</t>
  </si>
  <si>
    <t>0750 Wpływy  z najmu i dzierżawy składników majątkowych Skarbu Państwa, jednostek samorządu terytorialnego lub innych jednostek zaliczanych do sektora finansów publicznych oraz innych umów o podobnym charakterze</t>
  </si>
  <si>
    <t>0350 Wpływy z  podatku od działalności gospodarczej osób fizycznych, opłacany w formie karty podatkowej</t>
  </si>
  <si>
    <t>0310 Wpływy z  podatku od nieruchomości</t>
  </si>
  <si>
    <t>0320 Wpływy z  podatku rolnego</t>
  </si>
  <si>
    <t>0330 Wpływy z podatku leśnego</t>
  </si>
  <si>
    <t>0340 Wpływy z podatku od środków transportowych</t>
  </si>
  <si>
    <t>0500 Wpływy z podatku od czynności cywilnoprawnych</t>
  </si>
  <si>
    <t>0910 Wpływy z odsetk od nieterminowych wpłat z tytułu podatków i opłat</t>
  </si>
  <si>
    <t>0310 Wpływy z podatku od nieruchomości</t>
  </si>
  <si>
    <t>032 Wpływy z podatku rolnego</t>
  </si>
  <si>
    <t>0330 Wpływy z  podatku leśnego</t>
  </si>
  <si>
    <t>0360 Wpływy z podatek od spadków i darowizn</t>
  </si>
  <si>
    <t>0500 Wpływy z  podatku od czynności cywilnoprawnych</t>
  </si>
  <si>
    <t>0370 Wpływy z opłat od posiadania psów</t>
  </si>
  <si>
    <t>0010 Wpływy z podatku dochodowego od osób fizycznych</t>
  </si>
  <si>
    <t>0020 Wpływy z podatku dochodowego od osób prawnych</t>
  </si>
  <si>
    <t xml:space="preserve"> 0750 Wpływy  z najmu i dzierżawy składników majątkowych Skarbu Państwa, jednostek samorządu terytorialnego lub innych jednostek zaliczanych do sektora finansów publicznych oraz innych umów o podobnym charakterze</t>
  </si>
  <si>
    <t>0910 wpływy z odsetk od nieterminowych wpłat z tytułu podatków i opłat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</si>
</sst>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[$€-2]\ #,##0.00_);[Red]\([$€-2]\ #,##0.00\)"/>
  </numFmts>
  <fonts count="40"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1" fillId="34" borderId="10" xfId="0" applyFont="1" applyFill="1" applyBorder="1" applyAlignment="1">
      <alignment wrapText="1"/>
    </xf>
    <xf numFmtId="167" fontId="0" fillId="0" borderId="0" xfId="58" applyNumberFormat="1" applyFont="1" applyAlignment="1">
      <alignment horizontal="center" vertical="center"/>
    </xf>
    <xf numFmtId="167" fontId="1" fillId="33" borderId="11" xfId="58" applyNumberFormat="1" applyFont="1" applyFill="1" applyBorder="1" applyAlignment="1">
      <alignment horizontal="center" vertical="center" wrapText="1"/>
    </xf>
    <xf numFmtId="167" fontId="2" fillId="35" borderId="11" xfId="58" applyNumberFormat="1" applyFont="1" applyFill="1" applyBorder="1" applyAlignment="1">
      <alignment horizontal="center" vertical="center" wrapText="1"/>
    </xf>
    <xf numFmtId="167" fontId="1" fillId="34" borderId="11" xfId="58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67" fontId="3" fillId="0" borderId="13" xfId="58" applyNumberFormat="1" applyFont="1" applyBorder="1" applyAlignment="1">
      <alignment horizontal="center" vertical="center" wrapText="1"/>
    </xf>
    <xf numFmtId="167" fontId="3" fillId="0" borderId="14" xfId="58" applyNumberFormat="1" applyFont="1" applyBorder="1" applyAlignment="1">
      <alignment horizontal="center" vertical="center" wrapText="1"/>
    </xf>
    <xf numFmtId="167" fontId="2" fillId="35" borderId="15" xfId="58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1" fillId="35" borderId="10" xfId="0" applyFont="1" applyFill="1" applyBorder="1" applyAlignment="1">
      <alignment horizontal="left" wrapText="1" indent="3"/>
    </xf>
    <xf numFmtId="0" fontId="1" fillId="35" borderId="17" xfId="0" applyFont="1" applyFill="1" applyBorder="1" applyAlignment="1">
      <alignment horizontal="left" wrapText="1" indent="3"/>
    </xf>
    <xf numFmtId="0" fontId="3" fillId="0" borderId="0" xfId="0" applyFont="1" applyAlignment="1">
      <alignment/>
    </xf>
    <xf numFmtId="49" fontId="1" fillId="35" borderId="10" xfId="0" applyNumberFormat="1" applyFont="1" applyFill="1" applyBorder="1" applyAlignment="1">
      <alignment horizontal="left" wrapText="1" indent="3"/>
    </xf>
    <xf numFmtId="167" fontId="3" fillId="0" borderId="18" xfId="58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4" borderId="17" xfId="0" applyFont="1" applyFill="1" applyBorder="1" applyAlignment="1">
      <alignment wrapText="1"/>
    </xf>
    <xf numFmtId="167" fontId="1" fillId="34" borderId="15" xfId="58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wrapText="1" indent="1"/>
    </xf>
    <xf numFmtId="167" fontId="1" fillId="33" borderId="20" xfId="58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wrapText="1"/>
    </xf>
    <xf numFmtId="167" fontId="1" fillId="34" borderId="20" xfId="58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wrapText="1" indent="1"/>
    </xf>
    <xf numFmtId="167" fontId="1" fillId="33" borderId="15" xfId="58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left" wrapText="1" indent="3"/>
    </xf>
    <xf numFmtId="167" fontId="2" fillId="35" borderId="20" xfId="58" applyNumberFormat="1" applyFont="1" applyFill="1" applyBorder="1" applyAlignment="1">
      <alignment horizontal="center" vertical="center" wrapText="1"/>
    </xf>
    <xf numFmtId="167" fontId="3" fillId="0" borderId="0" xfId="58" applyNumberFormat="1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39">
      <selection activeCell="D132" sqref="D132"/>
    </sheetView>
  </sheetViews>
  <sheetFormatPr defaultColWidth="9.00390625" defaultRowHeight="12.75"/>
  <cols>
    <col min="1" max="1" width="55.125" style="14" customWidth="1"/>
    <col min="2" max="2" width="14.625" style="3" customWidth="1"/>
    <col min="3" max="3" width="14.125" style="3" customWidth="1"/>
    <col min="4" max="4" width="17.375" style="3" customWidth="1"/>
  </cols>
  <sheetData>
    <row r="1" spans="1:4" ht="48.75" customHeight="1" thickBot="1">
      <c r="A1" s="7" t="s">
        <v>61</v>
      </c>
      <c r="B1" s="8" t="s">
        <v>58</v>
      </c>
      <c r="C1" s="8" t="s">
        <v>57</v>
      </c>
      <c r="D1" s="9" t="s">
        <v>59</v>
      </c>
    </row>
    <row r="2" spans="1:4" ht="26.25" customHeight="1" thickBot="1">
      <c r="A2" s="2" t="s">
        <v>0</v>
      </c>
      <c r="B2" s="6">
        <f>SUM(B3,B5)</f>
        <v>3885149.86</v>
      </c>
      <c r="C2" s="6">
        <f>SUM(C3,C5)</f>
        <v>289649.86</v>
      </c>
      <c r="D2" s="6">
        <f>SUM(D3,D5)</f>
        <v>789000</v>
      </c>
    </row>
    <row r="3" spans="1:4" ht="51.75" customHeight="1" thickBot="1">
      <c r="A3" s="1" t="s">
        <v>1</v>
      </c>
      <c r="B3" s="4">
        <f>SUM(B4)</f>
        <v>3400000</v>
      </c>
      <c r="C3" s="4">
        <f>SUM(C4)</f>
        <v>0</v>
      </c>
      <c r="D3" s="4">
        <f>SUM(D4)</f>
        <v>500000</v>
      </c>
    </row>
    <row r="4" spans="1:4" ht="84" customHeight="1" thickBot="1">
      <c r="A4" s="12" t="s">
        <v>98</v>
      </c>
      <c r="B4" s="5">
        <v>3400000</v>
      </c>
      <c r="C4" s="5">
        <v>0</v>
      </c>
      <c r="D4" s="5">
        <v>500000</v>
      </c>
    </row>
    <row r="5" spans="1:4" ht="21" customHeight="1" thickBot="1">
      <c r="A5" s="1" t="s">
        <v>2</v>
      </c>
      <c r="B5" s="4">
        <f>SUM(B6:B8)</f>
        <v>485149.86</v>
      </c>
      <c r="C5" s="4">
        <f>SUM(C6:C8)</f>
        <v>289649.86</v>
      </c>
      <c r="D5" s="4">
        <f>SUM(D6:D8)</f>
        <v>289000</v>
      </c>
    </row>
    <row r="6" spans="1:4" ht="67.5" customHeight="1" thickBot="1">
      <c r="A6" s="12" t="s">
        <v>72</v>
      </c>
      <c r="B6" s="5">
        <v>4000</v>
      </c>
      <c r="C6" s="5">
        <v>0</v>
      </c>
      <c r="D6" s="5">
        <v>4000</v>
      </c>
    </row>
    <row r="7" spans="1:4" ht="50.25" customHeight="1" thickBot="1">
      <c r="A7" s="12" t="s">
        <v>99</v>
      </c>
      <c r="B7" s="5">
        <v>207000</v>
      </c>
      <c r="C7" s="5">
        <v>15500</v>
      </c>
      <c r="D7" s="5">
        <v>285000</v>
      </c>
    </row>
    <row r="8" spans="1:4" ht="57" customHeight="1" thickBot="1">
      <c r="A8" s="12" t="s">
        <v>69</v>
      </c>
      <c r="B8" s="5">
        <v>274149.86</v>
      </c>
      <c r="C8" s="5">
        <v>274149.86</v>
      </c>
      <c r="D8" s="5">
        <v>0</v>
      </c>
    </row>
    <row r="9" spans="1:4" ht="33.75" customHeight="1" thickBot="1">
      <c r="A9" s="2" t="s">
        <v>3</v>
      </c>
      <c r="B9" s="6">
        <f>SUM(B10)</f>
        <v>406000</v>
      </c>
      <c r="C9" s="6">
        <f>SUM(C10)</f>
        <v>1124</v>
      </c>
      <c r="D9" s="6">
        <f>SUM(D10)</f>
        <v>0</v>
      </c>
    </row>
    <row r="10" spans="1:4" ht="33.75" customHeight="1" thickBot="1">
      <c r="A10" s="1" t="s">
        <v>4</v>
      </c>
      <c r="B10" s="4">
        <f>SUM(B11:B12)</f>
        <v>406000</v>
      </c>
      <c r="C10" s="4">
        <f>SUM(C11:C12)</f>
        <v>1124</v>
      </c>
      <c r="D10" s="4">
        <f>SUM(D11:D12)</f>
        <v>0</v>
      </c>
    </row>
    <row r="11" spans="1:4" ht="33.75" customHeight="1" thickBot="1">
      <c r="A11" s="12" t="s">
        <v>64</v>
      </c>
      <c r="B11" s="5">
        <v>0</v>
      </c>
      <c r="C11" s="5">
        <v>1124</v>
      </c>
      <c r="D11" s="5">
        <v>0</v>
      </c>
    </row>
    <row r="12" spans="1:4" ht="81" customHeight="1" thickBot="1">
      <c r="A12" s="12" t="s">
        <v>98</v>
      </c>
      <c r="B12" s="5">
        <v>406000</v>
      </c>
      <c r="C12" s="5">
        <v>0</v>
      </c>
      <c r="D12" s="5">
        <v>0</v>
      </c>
    </row>
    <row r="13" spans="1:4" ht="33.75" customHeight="1" thickBot="1">
      <c r="A13" s="2" t="s">
        <v>5</v>
      </c>
      <c r="B13" s="6">
        <f>SUM(B14)</f>
        <v>791242</v>
      </c>
      <c r="C13" s="6">
        <f>SUM(C14)</f>
        <v>401490.19999999995</v>
      </c>
      <c r="D13" s="6">
        <f>SUM(D14)</f>
        <v>783800</v>
      </c>
    </row>
    <row r="14" spans="1:4" ht="33.75" customHeight="1" thickBot="1">
      <c r="A14" s="1" t="s">
        <v>6</v>
      </c>
      <c r="B14" s="4">
        <f>SUM(B15:B19)</f>
        <v>791242</v>
      </c>
      <c r="C14" s="4">
        <f>SUM(C15:C19)</f>
        <v>401490.19999999995</v>
      </c>
      <c r="D14" s="4">
        <f>SUM(D15:D19)</f>
        <v>783800</v>
      </c>
    </row>
    <row r="15" spans="1:4" ht="33.75" customHeight="1" thickBot="1">
      <c r="A15" s="12" t="s">
        <v>97</v>
      </c>
      <c r="B15" s="5">
        <v>28000</v>
      </c>
      <c r="C15" s="5">
        <v>27243.11</v>
      </c>
      <c r="D15" s="5">
        <v>30</v>
      </c>
    </row>
    <row r="16" spans="1:4" ht="39.75" customHeight="1" thickBot="1">
      <c r="A16" s="12" t="s">
        <v>96</v>
      </c>
      <c r="B16" s="5">
        <v>0</v>
      </c>
      <c r="C16" s="5">
        <v>0</v>
      </c>
      <c r="D16" s="5">
        <v>27870</v>
      </c>
    </row>
    <row r="17" spans="1:4" ht="72.75" customHeight="1" thickBot="1">
      <c r="A17" s="12" t="s">
        <v>72</v>
      </c>
      <c r="B17" s="5">
        <v>463242</v>
      </c>
      <c r="C17" s="5">
        <v>374079.29</v>
      </c>
      <c r="D17" s="5">
        <v>455900</v>
      </c>
    </row>
    <row r="18" spans="1:4" ht="33.75" customHeight="1" thickBot="1">
      <c r="A18" s="12" t="s">
        <v>78</v>
      </c>
      <c r="B18" s="5">
        <v>0</v>
      </c>
      <c r="C18" s="5">
        <v>167.8</v>
      </c>
      <c r="D18" s="5">
        <v>0</v>
      </c>
    </row>
    <row r="19" spans="1:4" ht="80.25" customHeight="1" thickBot="1">
      <c r="A19" s="12" t="s">
        <v>98</v>
      </c>
      <c r="B19" s="5">
        <v>300000</v>
      </c>
      <c r="C19" s="5">
        <v>0</v>
      </c>
      <c r="D19" s="5">
        <v>300000</v>
      </c>
    </row>
    <row r="20" spans="1:4" ht="33.75" customHeight="1" thickBot="1">
      <c r="A20" s="2" t="s">
        <v>7</v>
      </c>
      <c r="B20" s="6">
        <f>SUM(B21,B24,B26)</f>
        <v>99799</v>
      </c>
      <c r="C20" s="6">
        <f>SUM(C21,C24,C26)</f>
        <v>75097.85</v>
      </c>
      <c r="D20" s="6">
        <f>SUM(D21,D24,D26)</f>
        <v>105900</v>
      </c>
    </row>
    <row r="21" spans="1:4" ht="33.75" customHeight="1" thickBot="1">
      <c r="A21" s="1" t="s">
        <v>8</v>
      </c>
      <c r="B21" s="4">
        <f>SUM(B22:B23)</f>
        <v>96099</v>
      </c>
      <c r="C21" s="4">
        <f>SUM(C22:C23)</f>
        <v>72087</v>
      </c>
      <c r="D21" s="4">
        <f>SUM(D22:D23)</f>
        <v>103900</v>
      </c>
    </row>
    <row r="22" spans="1:4" ht="22.5" customHeight="1" thickBot="1">
      <c r="A22" s="12" t="s">
        <v>64</v>
      </c>
      <c r="B22" s="5">
        <v>0</v>
      </c>
      <c r="C22" s="5">
        <v>0</v>
      </c>
      <c r="D22" s="5">
        <v>0</v>
      </c>
    </row>
    <row r="23" spans="1:4" ht="55.5" customHeight="1" thickBot="1">
      <c r="A23" s="12" t="s">
        <v>69</v>
      </c>
      <c r="B23" s="5">
        <v>96099</v>
      </c>
      <c r="C23" s="5">
        <v>72087</v>
      </c>
      <c r="D23" s="5">
        <v>103900</v>
      </c>
    </row>
    <row r="24" spans="1:4" ht="33.75" customHeight="1" thickBot="1">
      <c r="A24" s="1" t="s">
        <v>9</v>
      </c>
      <c r="B24" s="4">
        <f>SUM(B25)</f>
        <v>3000</v>
      </c>
      <c r="C24" s="4">
        <f>SUM(C25)</f>
        <v>3000</v>
      </c>
      <c r="D24" s="4">
        <f>SUM(D25)</f>
        <v>2000</v>
      </c>
    </row>
    <row r="25" spans="1:4" ht="33.75" customHeight="1" thickBot="1">
      <c r="A25" s="12" t="s">
        <v>64</v>
      </c>
      <c r="B25" s="5">
        <v>3000</v>
      </c>
      <c r="C25" s="5">
        <v>3000</v>
      </c>
      <c r="D25" s="5">
        <v>2000</v>
      </c>
    </row>
    <row r="26" spans="1:4" ht="33.75" customHeight="1" thickBot="1">
      <c r="A26" s="1" t="s">
        <v>10</v>
      </c>
      <c r="B26" s="4">
        <f>SUM(B27:B28)</f>
        <v>700</v>
      </c>
      <c r="C26" s="4">
        <f>SUM(C27:C28)</f>
        <v>10.85</v>
      </c>
      <c r="D26" s="4">
        <f>SUM(D27:D28)</f>
        <v>0</v>
      </c>
    </row>
    <row r="27" spans="1:4" ht="33.75" customHeight="1" thickBot="1">
      <c r="A27" s="12" t="s">
        <v>64</v>
      </c>
      <c r="B27" s="5">
        <v>500</v>
      </c>
      <c r="C27" s="5">
        <v>10.85</v>
      </c>
      <c r="D27" s="5">
        <v>0</v>
      </c>
    </row>
    <row r="28" spans="1:4" ht="33.75" customHeight="1" thickBot="1">
      <c r="A28" s="12" t="s">
        <v>78</v>
      </c>
      <c r="B28" s="5">
        <v>200</v>
      </c>
      <c r="C28" s="5">
        <v>0</v>
      </c>
      <c r="D28" s="5">
        <v>0</v>
      </c>
    </row>
    <row r="29" spans="1:4" ht="33.75" customHeight="1" thickBot="1">
      <c r="A29" s="2" t="s">
        <v>11</v>
      </c>
      <c r="B29" s="6">
        <f>SUM(B30,B32,B34,,B36)</f>
        <v>91278</v>
      </c>
      <c r="C29" s="6">
        <f>SUM(C30,C32,C34,,C36)</f>
        <v>90260</v>
      </c>
      <c r="D29" s="6">
        <f>SUM(D30,D32,D34,,D36)</f>
        <v>2800</v>
      </c>
    </row>
    <row r="30" spans="1:4" ht="33.75" customHeight="1" thickBot="1">
      <c r="A30" s="1" t="s">
        <v>12</v>
      </c>
      <c r="B30" s="4">
        <f>SUM(B31)</f>
        <v>2380</v>
      </c>
      <c r="C30" s="4">
        <f>SUM(C31)</f>
        <v>1782</v>
      </c>
      <c r="D30" s="4">
        <f>SUM(D31)</f>
        <v>2800</v>
      </c>
    </row>
    <row r="31" spans="1:4" ht="59.25" customHeight="1" thickBot="1">
      <c r="A31" s="12" t="s">
        <v>69</v>
      </c>
      <c r="B31" s="5">
        <v>2380</v>
      </c>
      <c r="C31" s="5">
        <v>1782</v>
      </c>
      <c r="D31" s="5">
        <v>2800</v>
      </c>
    </row>
    <row r="32" spans="1:4" ht="33.75" customHeight="1" thickBot="1">
      <c r="A32" s="1" t="s">
        <v>13</v>
      </c>
      <c r="B32" s="4">
        <f>SUM(B33)</f>
        <v>49602</v>
      </c>
      <c r="C32" s="4">
        <f>SUM(C33)</f>
        <v>49602</v>
      </c>
      <c r="D32" s="4">
        <f>SUM(D33)</f>
        <v>0</v>
      </c>
    </row>
    <row r="33" spans="1:4" ht="58.5" customHeight="1" thickBot="1">
      <c r="A33" s="12" t="s">
        <v>69</v>
      </c>
      <c r="B33" s="5">
        <v>49602</v>
      </c>
      <c r="C33" s="5">
        <v>49602</v>
      </c>
      <c r="D33" s="5">
        <v>0</v>
      </c>
    </row>
    <row r="34" spans="1:4" ht="33.75" customHeight="1" thickBot="1">
      <c r="A34" s="1" t="s">
        <v>14</v>
      </c>
      <c r="B34" s="4">
        <f>SUM(B35)</f>
        <v>14392</v>
      </c>
      <c r="C34" s="4">
        <f>SUM(C35)</f>
        <v>14392</v>
      </c>
      <c r="D34" s="4">
        <f>SUM(D35)</f>
        <v>0</v>
      </c>
    </row>
    <row r="35" spans="1:4" ht="61.5" customHeight="1" thickBot="1">
      <c r="A35" s="12" t="s">
        <v>69</v>
      </c>
      <c r="B35" s="5">
        <v>14392</v>
      </c>
      <c r="C35" s="5">
        <v>14392</v>
      </c>
      <c r="D35" s="5">
        <v>0</v>
      </c>
    </row>
    <row r="36" spans="1:4" ht="33.75" customHeight="1" thickBot="1">
      <c r="A36" s="1" t="s">
        <v>15</v>
      </c>
      <c r="B36" s="4">
        <f>SUM(B37)</f>
        <v>24904</v>
      </c>
      <c r="C36" s="4">
        <f>SUM(C37)</f>
        <v>24484</v>
      </c>
      <c r="D36" s="4">
        <f>SUM(D37)</f>
        <v>0</v>
      </c>
    </row>
    <row r="37" spans="1:4" ht="60.75" customHeight="1" thickBot="1">
      <c r="A37" s="12" t="s">
        <v>69</v>
      </c>
      <c r="B37" s="5">
        <v>24904</v>
      </c>
      <c r="C37" s="5">
        <v>24484</v>
      </c>
      <c r="D37" s="5">
        <v>0</v>
      </c>
    </row>
    <row r="38" spans="1:4" ht="33.75" customHeight="1" thickBot="1">
      <c r="A38" s="2" t="s">
        <v>16</v>
      </c>
      <c r="B38" s="6">
        <f aca="true" t="shared" si="0" ref="B38:D39">SUM(B39)</f>
        <v>10000</v>
      </c>
      <c r="C38" s="6">
        <f t="shared" si="0"/>
        <v>0</v>
      </c>
      <c r="D38" s="6">
        <f t="shared" si="0"/>
        <v>0</v>
      </c>
    </row>
    <row r="39" spans="1:4" ht="33.75" customHeight="1" thickBot="1">
      <c r="A39" s="1" t="s">
        <v>17</v>
      </c>
      <c r="B39" s="4">
        <f t="shared" si="0"/>
        <v>10000</v>
      </c>
      <c r="C39" s="4">
        <f t="shared" si="0"/>
        <v>0</v>
      </c>
      <c r="D39" s="4">
        <f t="shared" si="0"/>
        <v>0</v>
      </c>
    </row>
    <row r="40" spans="1:4" ht="66.75" customHeight="1" thickBot="1">
      <c r="A40" s="12" t="s">
        <v>95</v>
      </c>
      <c r="B40" s="5">
        <v>10000</v>
      </c>
      <c r="C40" s="5">
        <v>0</v>
      </c>
      <c r="D40" s="5">
        <v>0</v>
      </c>
    </row>
    <row r="41" spans="1:4" ht="51" customHeight="1" thickBot="1">
      <c r="A41" s="2" t="s">
        <v>18</v>
      </c>
      <c r="B41" s="6">
        <f>SUM(B42,B45,B52,B63,B70)</f>
        <v>19647724</v>
      </c>
      <c r="C41" s="6">
        <f>SUM(C42,C45,C52,C63,C70)</f>
        <v>14360792.07</v>
      </c>
      <c r="D41" s="6">
        <f>SUM(D42,D45,D52,D63,D70)</f>
        <v>20184088</v>
      </c>
    </row>
    <row r="42" spans="1:4" ht="33.75" customHeight="1" thickBot="1">
      <c r="A42" s="1" t="s">
        <v>19</v>
      </c>
      <c r="B42" s="4">
        <f>SUM(B43,B44)</f>
        <v>25000</v>
      </c>
      <c r="C42" s="4">
        <f>SUM(C43,C44)</f>
        <v>25189.18</v>
      </c>
      <c r="D42" s="4">
        <f>SUM(D43,D44)</f>
        <v>25000</v>
      </c>
    </row>
    <row r="43" spans="1:4" ht="38.25" customHeight="1" thickBot="1">
      <c r="A43" s="12" t="s">
        <v>94</v>
      </c>
      <c r="B43" s="5">
        <v>25000</v>
      </c>
      <c r="C43" s="5">
        <v>25183.18</v>
      </c>
      <c r="D43" s="5">
        <v>25000</v>
      </c>
    </row>
    <row r="44" spans="1:4" ht="45" customHeight="1" thickBot="1">
      <c r="A44" s="12" t="s">
        <v>85</v>
      </c>
      <c r="B44" s="5">
        <v>0</v>
      </c>
      <c r="C44" s="5">
        <v>6</v>
      </c>
      <c r="D44" s="5">
        <v>0</v>
      </c>
    </row>
    <row r="45" spans="1:4" ht="55.5" customHeight="1" thickBot="1">
      <c r="A45" s="1" t="s">
        <v>20</v>
      </c>
      <c r="B45" s="4">
        <f>SUM(B46:B51)</f>
        <v>8729834</v>
      </c>
      <c r="C45" s="4">
        <f>SUM(C46:C51)</f>
        <v>6217513.680000001</v>
      </c>
      <c r="D45" s="4">
        <f>SUM(D46:D51)</f>
        <v>8732270</v>
      </c>
    </row>
    <row r="46" spans="1:4" ht="33.75" customHeight="1" thickBot="1">
      <c r="A46" s="12" t="s">
        <v>92</v>
      </c>
      <c r="B46" s="5">
        <v>8631054</v>
      </c>
      <c r="C46" s="5">
        <v>6128465.9</v>
      </c>
      <c r="D46" s="5">
        <v>8617125</v>
      </c>
    </row>
    <row r="47" spans="1:4" ht="33.75" customHeight="1" thickBot="1">
      <c r="A47" s="12" t="s">
        <v>93</v>
      </c>
      <c r="B47" s="5">
        <v>8090</v>
      </c>
      <c r="C47" s="5">
        <v>7252.58</v>
      </c>
      <c r="D47" s="5">
        <v>8036</v>
      </c>
    </row>
    <row r="48" spans="1:4" ht="33.75" customHeight="1" thickBot="1">
      <c r="A48" s="12" t="s">
        <v>91</v>
      </c>
      <c r="B48" s="5">
        <v>39690</v>
      </c>
      <c r="C48" s="5">
        <v>32990</v>
      </c>
      <c r="D48" s="5">
        <v>43609</v>
      </c>
    </row>
    <row r="49" spans="1:4" ht="33.75" customHeight="1" thickBot="1">
      <c r="A49" s="12" t="s">
        <v>90</v>
      </c>
      <c r="B49" s="5">
        <v>40000</v>
      </c>
      <c r="C49" s="5">
        <v>28661.4</v>
      </c>
      <c r="D49" s="5">
        <v>48000</v>
      </c>
    </row>
    <row r="50" spans="1:4" ht="33.75" customHeight="1" thickBot="1">
      <c r="A50" s="12" t="s">
        <v>86</v>
      </c>
      <c r="B50" s="5">
        <v>10000</v>
      </c>
      <c r="C50" s="5">
        <v>19681</v>
      </c>
      <c r="D50" s="5">
        <v>15000</v>
      </c>
    </row>
    <row r="51" spans="1:4" ht="42.75" customHeight="1" thickBot="1">
      <c r="A51" s="12" t="s">
        <v>85</v>
      </c>
      <c r="B51" s="5">
        <v>1000</v>
      </c>
      <c r="C51" s="5">
        <v>462.8</v>
      </c>
      <c r="D51" s="5">
        <v>500</v>
      </c>
    </row>
    <row r="52" spans="1:4" ht="54.75" customHeight="1" thickBot="1">
      <c r="A52" s="1" t="s">
        <v>22</v>
      </c>
      <c r="B52" s="4">
        <f>SUM(B53:B62)</f>
        <v>3119274</v>
      </c>
      <c r="C52" s="4">
        <f>SUM(C53:C62)</f>
        <v>2421024.22</v>
      </c>
      <c r="D52" s="4">
        <f>SUM(D53:D62)</f>
        <v>3080650</v>
      </c>
    </row>
    <row r="53" spans="1:4" ht="33.75" customHeight="1" thickBot="1">
      <c r="A53" s="12" t="s">
        <v>92</v>
      </c>
      <c r="B53" s="5">
        <v>1834716</v>
      </c>
      <c r="C53" s="5">
        <v>1456939.24</v>
      </c>
      <c r="D53" s="5">
        <v>1872929</v>
      </c>
    </row>
    <row r="54" spans="1:4" ht="33.75" customHeight="1" thickBot="1">
      <c r="A54" s="12" t="s">
        <v>21</v>
      </c>
      <c r="B54" s="5">
        <v>470776</v>
      </c>
      <c r="C54" s="5">
        <v>345219.72</v>
      </c>
      <c r="D54" s="5">
        <v>423979</v>
      </c>
    </row>
    <row r="55" spans="1:4" ht="33.75" customHeight="1" thickBot="1">
      <c r="A55" s="12" t="s">
        <v>91</v>
      </c>
      <c r="B55" s="5">
        <v>5682</v>
      </c>
      <c r="C55" s="5">
        <v>5641.8</v>
      </c>
      <c r="D55" s="5">
        <v>6692</v>
      </c>
    </row>
    <row r="56" spans="1:4" ht="33.75" customHeight="1" thickBot="1">
      <c r="A56" s="12" t="s">
        <v>90</v>
      </c>
      <c r="B56" s="5">
        <v>408000</v>
      </c>
      <c r="C56" s="5">
        <v>295727.9</v>
      </c>
      <c r="D56" s="5">
        <v>415000</v>
      </c>
    </row>
    <row r="57" spans="1:4" ht="33.75" customHeight="1" thickBot="1">
      <c r="A57" s="12" t="s">
        <v>89</v>
      </c>
      <c r="B57" s="5">
        <v>25000</v>
      </c>
      <c r="C57" s="5">
        <v>34644</v>
      </c>
      <c r="D57" s="5">
        <v>30000</v>
      </c>
    </row>
    <row r="58" spans="1:4" ht="33.75" customHeight="1" thickBot="1">
      <c r="A58" s="12" t="s">
        <v>88</v>
      </c>
      <c r="B58" s="5">
        <v>100</v>
      </c>
      <c r="C58" s="5">
        <v>40</v>
      </c>
      <c r="D58" s="5">
        <v>50</v>
      </c>
    </row>
    <row r="59" spans="1:4" ht="33.75" customHeight="1" thickBot="1">
      <c r="A59" s="12" t="s">
        <v>87</v>
      </c>
      <c r="B59" s="5">
        <v>60000</v>
      </c>
      <c r="C59" s="5">
        <v>69784</v>
      </c>
      <c r="D59" s="5">
        <v>70000</v>
      </c>
    </row>
    <row r="60" spans="1:4" ht="33.75" customHeight="1" thickBot="1">
      <c r="A60" s="12" t="s">
        <v>86</v>
      </c>
      <c r="B60" s="5">
        <v>300000</v>
      </c>
      <c r="C60" s="5">
        <v>201133.86</v>
      </c>
      <c r="D60" s="5">
        <v>250000</v>
      </c>
    </row>
    <row r="61" spans="1:4" ht="33.75" customHeight="1" thickBot="1">
      <c r="A61" s="12" t="s">
        <v>85</v>
      </c>
      <c r="B61" s="5">
        <v>15000</v>
      </c>
      <c r="C61" s="5">
        <v>11893.7</v>
      </c>
      <c r="D61" s="5">
        <v>12000</v>
      </c>
    </row>
    <row r="62" spans="1:4" ht="33.75" customHeight="1" thickBot="1">
      <c r="A62" s="12" t="s">
        <v>78</v>
      </c>
      <c r="B62" s="5">
        <v>0</v>
      </c>
      <c r="C62" s="5">
        <v>0</v>
      </c>
      <c r="D62" s="5">
        <v>0</v>
      </c>
    </row>
    <row r="63" spans="1:4" ht="42.75" customHeight="1" thickBot="1">
      <c r="A63" s="1" t="s">
        <v>23</v>
      </c>
      <c r="B63" s="4">
        <f>SUM(B64:B69)</f>
        <v>293100</v>
      </c>
      <c r="C63" s="4">
        <f>SUM(C64:C69)</f>
        <v>400250.5</v>
      </c>
      <c r="D63" s="4">
        <f>SUM(D64:D69)</f>
        <v>305100</v>
      </c>
    </row>
    <row r="64" spans="1:4" ht="33.75" customHeight="1" thickBot="1">
      <c r="A64" s="12" t="s">
        <v>84</v>
      </c>
      <c r="B64" s="5">
        <v>30000</v>
      </c>
      <c r="C64" s="5">
        <v>38991</v>
      </c>
      <c r="D64" s="5">
        <v>30000</v>
      </c>
    </row>
    <row r="65" spans="1:4" ht="33.75" customHeight="1" thickBot="1">
      <c r="A65" s="12" t="s">
        <v>83</v>
      </c>
      <c r="B65" s="5">
        <v>100</v>
      </c>
      <c r="C65" s="5">
        <v>0</v>
      </c>
      <c r="D65" s="5">
        <v>100</v>
      </c>
    </row>
    <row r="66" spans="1:4" ht="41.25" customHeight="1" thickBot="1">
      <c r="A66" s="12" t="s">
        <v>82</v>
      </c>
      <c r="B66" s="5">
        <v>250000</v>
      </c>
      <c r="C66" s="5">
        <v>307648.9</v>
      </c>
      <c r="D66" s="5">
        <v>250000</v>
      </c>
    </row>
    <row r="67" spans="1:4" ht="44.25" customHeight="1" thickBot="1">
      <c r="A67" s="12" t="s">
        <v>66</v>
      </c>
      <c r="B67" s="5">
        <v>13000</v>
      </c>
      <c r="C67" s="5">
        <v>53610.6</v>
      </c>
      <c r="D67" s="5">
        <v>25000</v>
      </c>
    </row>
    <row r="68" spans="1:4" ht="33.75" customHeight="1" thickBot="1">
      <c r="A68" s="12" t="s">
        <v>64</v>
      </c>
      <c r="B68" s="5">
        <v>0</v>
      </c>
      <c r="C68" s="5">
        <v>0</v>
      </c>
      <c r="D68" s="5">
        <v>0</v>
      </c>
    </row>
    <row r="69" spans="1:4" ht="33.75" customHeight="1" thickBot="1">
      <c r="A69" s="12" t="s">
        <v>78</v>
      </c>
      <c r="B69" s="5">
        <v>0</v>
      </c>
      <c r="C69" s="5">
        <v>0</v>
      </c>
      <c r="D69" s="5">
        <v>0</v>
      </c>
    </row>
    <row r="70" spans="1:4" ht="33.75" customHeight="1" thickBot="1">
      <c r="A70" s="1" t="s">
        <v>24</v>
      </c>
      <c r="B70" s="4">
        <f>SUM(B71:B72)</f>
        <v>7480516</v>
      </c>
      <c r="C70" s="4">
        <f>SUM(C71:C72)</f>
        <v>5296814.49</v>
      </c>
      <c r="D70" s="4">
        <f>SUM(D71:D72)</f>
        <v>8041068</v>
      </c>
    </row>
    <row r="71" spans="1:4" ht="33.75" customHeight="1" thickBot="1">
      <c r="A71" s="12" t="s">
        <v>81</v>
      </c>
      <c r="B71" s="5">
        <v>7380516</v>
      </c>
      <c r="C71" s="5">
        <v>5238412</v>
      </c>
      <c r="D71" s="5">
        <v>7941068</v>
      </c>
    </row>
    <row r="72" spans="1:4" ht="33.75" customHeight="1" thickBot="1">
      <c r="A72" s="12" t="s">
        <v>80</v>
      </c>
      <c r="B72" s="5">
        <v>100000</v>
      </c>
      <c r="C72" s="5">
        <v>58402.49</v>
      </c>
      <c r="D72" s="5">
        <v>100000</v>
      </c>
    </row>
    <row r="73" spans="1:4" ht="33.75" customHeight="1" thickBot="1">
      <c r="A73" s="2" t="s">
        <v>25</v>
      </c>
      <c r="B73" s="6">
        <f>SUM(B74,B76,B78,B83)</f>
        <v>12250197.87</v>
      </c>
      <c r="C73" s="6">
        <f>SUM(C74,C76,C78,C83)</f>
        <v>10520413.2</v>
      </c>
      <c r="D73" s="6">
        <f>SUM(D74,D76,D78,D83)</f>
        <v>12391591</v>
      </c>
    </row>
    <row r="74" spans="1:4" ht="33.75" customHeight="1" thickBot="1">
      <c r="A74" s="1" t="s">
        <v>26</v>
      </c>
      <c r="B74" s="4">
        <f>SUM(B75)</f>
        <v>11106333</v>
      </c>
      <c r="C74" s="4">
        <f>SUM(C75)</f>
        <v>9404592</v>
      </c>
      <c r="D74" s="4">
        <f>SUM(D75)</f>
        <v>11604305</v>
      </c>
    </row>
    <row r="75" spans="1:4" ht="33.75" customHeight="1" thickBot="1">
      <c r="A75" s="12" t="s">
        <v>79</v>
      </c>
      <c r="B75" s="5">
        <v>11106333</v>
      </c>
      <c r="C75" s="5">
        <v>9404592</v>
      </c>
      <c r="D75" s="5">
        <v>11604305</v>
      </c>
    </row>
    <row r="76" spans="1:4" ht="33.75" customHeight="1" thickBot="1">
      <c r="A76" s="1" t="s">
        <v>27</v>
      </c>
      <c r="B76" s="4">
        <f>SUM(B77)</f>
        <v>749940</v>
      </c>
      <c r="C76" s="4">
        <f>SUM(C77)</f>
        <v>562455</v>
      </c>
      <c r="D76" s="4">
        <f>SUM(D77)</f>
        <v>787286</v>
      </c>
    </row>
    <row r="77" spans="1:4" ht="33.75" customHeight="1" thickBot="1">
      <c r="A77" s="12" t="s">
        <v>79</v>
      </c>
      <c r="B77" s="5">
        <v>749940</v>
      </c>
      <c r="C77" s="5">
        <v>562455</v>
      </c>
      <c r="D77" s="5">
        <v>787286</v>
      </c>
    </row>
    <row r="78" spans="1:4" ht="33.75" customHeight="1" thickBot="1">
      <c r="A78" s="1" t="s">
        <v>28</v>
      </c>
      <c r="B78" s="4">
        <f>SUM(B79:B82)</f>
        <v>393924.87</v>
      </c>
      <c r="C78" s="4">
        <f>SUM(C79:C82)</f>
        <v>553366.2000000001</v>
      </c>
      <c r="D78" s="4">
        <f>SUM(D79:D82)</f>
        <v>0</v>
      </c>
    </row>
    <row r="79" spans="1:4" ht="33.75" customHeight="1" thickBot="1">
      <c r="A79" s="12" t="s">
        <v>78</v>
      </c>
      <c r="B79" s="5">
        <v>0</v>
      </c>
      <c r="C79" s="5">
        <v>398.63</v>
      </c>
      <c r="D79" s="5">
        <v>0</v>
      </c>
    </row>
    <row r="80" spans="1:4" ht="33.75" customHeight="1" thickBot="1">
      <c r="A80" s="12" t="s">
        <v>77</v>
      </c>
      <c r="B80" s="5">
        <v>274000</v>
      </c>
      <c r="C80" s="5">
        <v>433042.7</v>
      </c>
      <c r="D80" s="5">
        <v>0</v>
      </c>
    </row>
    <row r="81" spans="1:4" ht="42.75" customHeight="1" thickBot="1">
      <c r="A81" s="12" t="s">
        <v>68</v>
      </c>
      <c r="B81" s="5">
        <v>74635.13</v>
      </c>
      <c r="C81" s="5">
        <v>74635.13</v>
      </c>
      <c r="D81" s="5">
        <v>0</v>
      </c>
    </row>
    <row r="82" spans="1:4" ht="45.75" customHeight="1" thickBot="1">
      <c r="A82" s="12" t="s">
        <v>76</v>
      </c>
      <c r="B82" s="5">
        <v>45289.74</v>
      </c>
      <c r="C82" s="5">
        <v>45289.74</v>
      </c>
      <c r="D82" s="5">
        <v>0</v>
      </c>
    </row>
    <row r="83" spans="1:4" ht="33.75" customHeight="1" thickBot="1">
      <c r="A83" s="1" t="s">
        <v>30</v>
      </c>
      <c r="B83" s="4">
        <f>SUM(B84)</f>
        <v>0</v>
      </c>
      <c r="C83" s="4">
        <f>SUM(C84)</f>
        <v>0</v>
      </c>
      <c r="D83" s="4">
        <f>SUM(D84)</f>
        <v>0</v>
      </c>
    </row>
    <row r="84" spans="1:4" ht="33.75" customHeight="1" thickBot="1">
      <c r="A84" s="12" t="s">
        <v>75</v>
      </c>
      <c r="B84" s="5">
        <v>0</v>
      </c>
      <c r="C84" s="5">
        <v>0</v>
      </c>
      <c r="D84" s="5">
        <v>0</v>
      </c>
    </row>
    <row r="85" spans="1:4" ht="33.75" customHeight="1" thickBot="1">
      <c r="A85" s="2" t="s">
        <v>31</v>
      </c>
      <c r="B85" s="6">
        <f>SUM(B86,B89,B91,B96,B99)</f>
        <v>845691</v>
      </c>
      <c r="C85" s="6">
        <f>SUM(C86,C89,C91,C96,C99)</f>
        <v>610335.94</v>
      </c>
      <c r="D85" s="6">
        <f>SUM(D86,D89,D91,D96,D99)</f>
        <v>855395</v>
      </c>
    </row>
    <row r="86" spans="1:4" ht="33.75" customHeight="1" thickBot="1">
      <c r="A86" s="1" t="s">
        <v>32</v>
      </c>
      <c r="B86" s="4">
        <f>SUM(B87:B88)</f>
        <v>35540</v>
      </c>
      <c r="C86" s="4">
        <f>SUM(C87:C88)</f>
        <v>34599.95</v>
      </c>
      <c r="D86" s="4">
        <f>SUM(D87:D88)</f>
        <v>30500</v>
      </c>
    </row>
    <row r="87" spans="1:4" ht="72" customHeight="1" thickBot="1">
      <c r="A87" s="12" t="s">
        <v>72</v>
      </c>
      <c r="B87" s="5">
        <v>26300</v>
      </c>
      <c r="C87" s="5">
        <v>25359.95</v>
      </c>
      <c r="D87" s="5">
        <v>30500</v>
      </c>
    </row>
    <row r="88" spans="1:4" ht="44.25" customHeight="1" thickBot="1">
      <c r="A88" s="12" t="s">
        <v>68</v>
      </c>
      <c r="B88" s="5">
        <v>9240</v>
      </c>
      <c r="C88" s="5">
        <v>9240</v>
      </c>
      <c r="D88" s="5">
        <v>0</v>
      </c>
    </row>
    <row r="89" spans="1:4" ht="33.75" customHeight="1" thickBot="1">
      <c r="A89" s="1" t="s">
        <v>33</v>
      </c>
      <c r="B89" s="4">
        <f>SUM(B90)</f>
        <v>255873</v>
      </c>
      <c r="C89" s="4">
        <f>SUM(C90)</f>
        <v>191907</v>
      </c>
      <c r="D89" s="4">
        <f>SUM(D90)</f>
        <v>238815</v>
      </c>
    </row>
    <row r="90" spans="1:4" ht="46.5" customHeight="1" thickBot="1">
      <c r="A90" s="12" t="s">
        <v>68</v>
      </c>
      <c r="B90" s="5">
        <v>255873</v>
      </c>
      <c r="C90" s="5">
        <v>191907</v>
      </c>
      <c r="D90" s="5">
        <v>238815</v>
      </c>
    </row>
    <row r="91" spans="1:4" ht="33.75" customHeight="1" thickBot="1">
      <c r="A91" s="1" t="s">
        <v>34</v>
      </c>
      <c r="B91" s="4">
        <f>SUM(B92:B95)</f>
        <v>269778</v>
      </c>
      <c r="C91" s="4">
        <f>SUM(C92:C95)</f>
        <v>196271.25</v>
      </c>
      <c r="D91" s="4">
        <f>SUM(D92:D95)</f>
        <v>453780</v>
      </c>
    </row>
    <row r="92" spans="1:4" ht="33.75" customHeight="1" thickBot="1">
      <c r="A92" s="12" t="s">
        <v>70</v>
      </c>
      <c r="B92" s="5">
        <v>33000</v>
      </c>
      <c r="C92" s="5">
        <v>18684.25</v>
      </c>
      <c r="D92" s="5">
        <v>0</v>
      </c>
    </row>
    <row r="93" spans="1:4" ht="38.25" customHeight="1" thickBot="1">
      <c r="A93" s="15" t="s">
        <v>74</v>
      </c>
      <c r="B93" s="5">
        <v>0</v>
      </c>
      <c r="C93" s="5">
        <v>0</v>
      </c>
      <c r="D93" s="5">
        <v>32000</v>
      </c>
    </row>
    <row r="94" spans="1:4" ht="42.75" customHeight="1" thickBot="1">
      <c r="A94" s="15" t="s">
        <v>73</v>
      </c>
      <c r="B94" s="5">
        <v>0</v>
      </c>
      <c r="C94" s="5">
        <v>0</v>
      </c>
      <c r="D94" s="5">
        <v>166000</v>
      </c>
    </row>
    <row r="95" spans="1:4" ht="42.75" customHeight="1" thickBot="1">
      <c r="A95" s="12" t="s">
        <v>68</v>
      </c>
      <c r="B95" s="5">
        <v>236778</v>
      </c>
      <c r="C95" s="5">
        <v>177587</v>
      </c>
      <c r="D95" s="5">
        <v>255780</v>
      </c>
    </row>
    <row r="96" spans="1:4" ht="33.75" customHeight="1" thickBot="1">
      <c r="A96" s="1" t="s">
        <v>35</v>
      </c>
      <c r="B96" s="4">
        <f>SUM(B97:B98)</f>
        <v>11000</v>
      </c>
      <c r="C96" s="4">
        <f>SUM(C97:C98)</f>
        <v>15399.8</v>
      </c>
      <c r="D96" s="4">
        <f>SUM(D97:D98)</f>
        <v>12800</v>
      </c>
    </row>
    <row r="97" spans="1:4" ht="33.75" customHeight="1" thickBot="1">
      <c r="A97" s="12" t="s">
        <v>64</v>
      </c>
      <c r="B97" s="5">
        <v>0</v>
      </c>
      <c r="C97" s="5">
        <v>9</v>
      </c>
      <c r="D97" s="5">
        <v>0</v>
      </c>
    </row>
    <row r="98" spans="1:4" ht="78" customHeight="1" thickBot="1">
      <c r="A98" s="12" t="s">
        <v>72</v>
      </c>
      <c r="B98" s="5">
        <v>11000</v>
      </c>
      <c r="C98" s="5">
        <v>15390.8</v>
      </c>
      <c r="D98" s="5">
        <v>12800</v>
      </c>
    </row>
    <row r="99" spans="1:4" ht="33.75" customHeight="1" thickBot="1">
      <c r="A99" s="1" t="s">
        <v>36</v>
      </c>
      <c r="B99" s="4">
        <f>SUM(B100)</f>
        <v>273500</v>
      </c>
      <c r="C99" s="4">
        <f>SUM(C100)</f>
        <v>172157.94</v>
      </c>
      <c r="D99" s="4">
        <f>SUM(D100)</f>
        <v>119500</v>
      </c>
    </row>
    <row r="100" spans="1:4" ht="33.75" customHeight="1" thickBot="1">
      <c r="A100" s="12" t="s">
        <v>70</v>
      </c>
      <c r="B100" s="5">
        <v>273500</v>
      </c>
      <c r="C100" s="5">
        <v>172157.94</v>
      </c>
      <c r="D100" s="5">
        <v>119500</v>
      </c>
    </row>
    <row r="101" spans="1:4" ht="33.75" customHeight="1" thickBot="1">
      <c r="A101" s="2" t="s">
        <v>37</v>
      </c>
      <c r="B101" s="6">
        <f>SUM(B102,B104,B107,B110,B112,B114,B116,B121,B123)</f>
        <v>5597619</v>
      </c>
      <c r="C101" s="6">
        <f>SUM(C102,C104,C107,C110,C112,C114,C116,C121,C123)</f>
        <v>4257871.07</v>
      </c>
      <c r="D101" s="6">
        <f>SUM(D102,D104,D107,D110,D112,D114,D116,D121,D123)</f>
        <v>5211528</v>
      </c>
    </row>
    <row r="102" spans="1:4" ht="33.75" customHeight="1" thickBot="1">
      <c r="A102" s="1" t="s">
        <v>38</v>
      </c>
      <c r="B102" s="4">
        <f>SUM(B103)</f>
        <v>15033</v>
      </c>
      <c r="C102" s="4">
        <f>SUM(C103)</f>
        <v>15033</v>
      </c>
      <c r="D102" s="4">
        <f>SUM(D103)</f>
        <v>0</v>
      </c>
    </row>
    <row r="103" spans="1:4" ht="51.75" customHeight="1" thickBot="1">
      <c r="A103" s="12" t="s">
        <v>68</v>
      </c>
      <c r="B103" s="5">
        <v>15033</v>
      </c>
      <c r="C103" s="5">
        <v>15033</v>
      </c>
      <c r="D103" s="5">
        <v>0</v>
      </c>
    </row>
    <row r="104" spans="1:4" ht="48" customHeight="1" thickBot="1">
      <c r="A104" s="1" t="s">
        <v>39</v>
      </c>
      <c r="B104" s="4">
        <f>SUM(B105:B106)</f>
        <v>4615000</v>
      </c>
      <c r="C104" s="4">
        <f>SUM(C105:C106)</f>
        <v>3468468.54</v>
      </c>
      <c r="D104" s="4">
        <f>SUM(D105:D106)</f>
        <v>4596687</v>
      </c>
    </row>
    <row r="105" spans="1:4" ht="57.75" customHeight="1" thickBot="1">
      <c r="A105" s="12" t="s">
        <v>69</v>
      </c>
      <c r="B105" s="5">
        <v>4600000</v>
      </c>
      <c r="C105" s="5">
        <v>3450000</v>
      </c>
      <c r="D105" s="5">
        <v>4581687</v>
      </c>
    </row>
    <row r="106" spans="1:4" ht="59.25" customHeight="1" thickBot="1">
      <c r="A106" s="12" t="s">
        <v>71</v>
      </c>
      <c r="B106" s="5">
        <v>15000</v>
      </c>
      <c r="C106" s="5">
        <v>18468.54</v>
      </c>
      <c r="D106" s="5">
        <v>15000</v>
      </c>
    </row>
    <row r="107" spans="1:4" ht="70.5" customHeight="1" thickBot="1">
      <c r="A107" s="1" t="s">
        <v>40</v>
      </c>
      <c r="B107" s="4">
        <f>SUM(B108:B109)</f>
        <v>92789</v>
      </c>
      <c r="C107" s="4">
        <f>SUM(C108:C109)</f>
        <v>65942</v>
      </c>
      <c r="D107" s="4">
        <f>SUM(D108:D109)</f>
        <v>51237</v>
      </c>
    </row>
    <row r="108" spans="1:4" ht="54.75" customHeight="1" thickBot="1">
      <c r="A108" s="12" t="s">
        <v>69</v>
      </c>
      <c r="B108" s="5">
        <v>60000</v>
      </c>
      <c r="C108" s="5">
        <v>43000</v>
      </c>
      <c r="D108" s="5">
        <v>29983</v>
      </c>
    </row>
    <row r="109" spans="1:4" ht="49.5" customHeight="1" thickBot="1">
      <c r="A109" s="12" t="s">
        <v>68</v>
      </c>
      <c r="B109" s="5">
        <v>32789</v>
      </c>
      <c r="C109" s="5">
        <v>22942</v>
      </c>
      <c r="D109" s="5">
        <v>21254</v>
      </c>
    </row>
    <row r="110" spans="1:4" ht="33.75" customHeight="1" thickBot="1">
      <c r="A110" s="1" t="s">
        <v>41</v>
      </c>
      <c r="B110" s="4">
        <f>SUM(B111)</f>
        <v>150000</v>
      </c>
      <c r="C110" s="4">
        <f>SUM(C111)</f>
        <v>139575</v>
      </c>
      <c r="D110" s="4">
        <f>SUM(D111)</f>
        <v>131772</v>
      </c>
    </row>
    <row r="111" spans="1:4" ht="42" customHeight="1" thickBot="1">
      <c r="A111" s="12" t="s">
        <v>29</v>
      </c>
      <c r="B111" s="5">
        <v>150000</v>
      </c>
      <c r="C111" s="5">
        <v>139575</v>
      </c>
      <c r="D111" s="5">
        <v>131772</v>
      </c>
    </row>
    <row r="112" spans="1:4" ht="33.75" customHeight="1" thickBot="1">
      <c r="A112" s="1" t="s">
        <v>42</v>
      </c>
      <c r="B112" s="4">
        <f>SUM(B113)</f>
        <v>3060</v>
      </c>
      <c r="C112" s="4">
        <f>SUM(C113)</f>
        <v>2000</v>
      </c>
      <c r="D112" s="4">
        <f>SUM(D113)</f>
        <v>0</v>
      </c>
    </row>
    <row r="113" spans="1:4" ht="63.75" customHeight="1" thickBot="1">
      <c r="A113" s="12" t="s">
        <v>69</v>
      </c>
      <c r="B113" s="5">
        <v>3060</v>
      </c>
      <c r="C113" s="5">
        <v>2000</v>
      </c>
      <c r="D113" s="5">
        <v>0</v>
      </c>
    </row>
    <row r="114" spans="1:4" ht="33.75" customHeight="1" thickBot="1">
      <c r="A114" s="1" t="s">
        <v>43</v>
      </c>
      <c r="B114" s="4">
        <f>SUM(B115)</f>
        <v>304697</v>
      </c>
      <c r="C114" s="4">
        <f>SUM(C115)</f>
        <v>248000</v>
      </c>
      <c r="D114" s="4">
        <f>SUM(D115)</f>
        <v>175966</v>
      </c>
    </row>
    <row r="115" spans="1:4" ht="50.25" customHeight="1" thickBot="1">
      <c r="A115" s="12" t="s">
        <v>68</v>
      </c>
      <c r="B115" s="5">
        <v>304697</v>
      </c>
      <c r="C115" s="5">
        <v>248000</v>
      </c>
      <c r="D115" s="5">
        <v>175966</v>
      </c>
    </row>
    <row r="116" spans="1:4" ht="33.75" customHeight="1" thickBot="1">
      <c r="A116" s="1" t="s">
        <v>44</v>
      </c>
      <c r="B116" s="4">
        <f>SUM(B117:B120)</f>
        <v>151212</v>
      </c>
      <c r="C116" s="4">
        <f>SUM(C117:C120)</f>
        <v>110799.53</v>
      </c>
      <c r="D116" s="4">
        <f>SUM(D117:D120)</f>
        <v>158327</v>
      </c>
    </row>
    <row r="117" spans="1:4" ht="33.75" customHeight="1" thickBot="1">
      <c r="A117" s="12" t="s">
        <v>64</v>
      </c>
      <c r="B117" s="5">
        <v>0</v>
      </c>
      <c r="C117" s="5">
        <v>126</v>
      </c>
      <c r="D117" s="5">
        <v>0</v>
      </c>
    </row>
    <row r="118" spans="1:4" ht="33.75" customHeight="1" thickBot="1">
      <c r="A118" s="12" t="s">
        <v>70</v>
      </c>
      <c r="B118" s="5">
        <v>25000</v>
      </c>
      <c r="C118" s="5">
        <v>9661.53</v>
      </c>
      <c r="D118" s="5">
        <v>25000</v>
      </c>
    </row>
    <row r="119" spans="1:4" ht="57" customHeight="1" thickBot="1">
      <c r="A119" s="12" t="s">
        <v>69</v>
      </c>
      <c r="B119" s="5">
        <v>17052</v>
      </c>
      <c r="C119" s="5">
        <v>17052</v>
      </c>
      <c r="D119" s="5">
        <v>0</v>
      </c>
    </row>
    <row r="120" spans="1:4" ht="42.75" customHeight="1" thickBot="1">
      <c r="A120" s="12" t="s">
        <v>68</v>
      </c>
      <c r="B120" s="5">
        <v>109160</v>
      </c>
      <c r="C120" s="5">
        <v>83960</v>
      </c>
      <c r="D120" s="5">
        <v>133327</v>
      </c>
    </row>
    <row r="121" spans="1:4" ht="33.75" customHeight="1" thickBot="1">
      <c r="A121" s="1" t="s">
        <v>45</v>
      </c>
      <c r="B121" s="4">
        <f>SUM(B122)</f>
        <v>110000</v>
      </c>
      <c r="C121" s="4">
        <f>SUM(C122)</f>
        <v>85000</v>
      </c>
      <c r="D121" s="4">
        <f>SUM(D122)</f>
        <v>97539</v>
      </c>
    </row>
    <row r="122" spans="1:4" ht="71.25" customHeight="1" thickBot="1">
      <c r="A122" s="12" t="s">
        <v>69</v>
      </c>
      <c r="B122" s="5">
        <v>110000</v>
      </c>
      <c r="C122" s="5">
        <v>85000</v>
      </c>
      <c r="D122" s="5">
        <v>97539</v>
      </c>
    </row>
    <row r="123" spans="1:4" ht="33.75" customHeight="1" thickBot="1">
      <c r="A123" s="1" t="s">
        <v>46</v>
      </c>
      <c r="B123" s="4">
        <f>SUM(B124:B125)</f>
        <v>155828</v>
      </c>
      <c r="C123" s="4">
        <f>SUM(C124:C125)</f>
        <v>123053</v>
      </c>
      <c r="D123" s="4">
        <f>SUM(D124:D125)</f>
        <v>0</v>
      </c>
    </row>
    <row r="124" spans="1:4" ht="62.25" customHeight="1" thickBot="1">
      <c r="A124" s="12" t="s">
        <v>69</v>
      </c>
      <c r="B124" s="5">
        <v>2128</v>
      </c>
      <c r="C124" s="5">
        <v>2128</v>
      </c>
      <c r="D124" s="5">
        <v>0</v>
      </c>
    </row>
    <row r="125" spans="1:4" ht="49.5" customHeight="1" thickBot="1">
      <c r="A125" s="12" t="s">
        <v>68</v>
      </c>
      <c r="B125" s="5">
        <v>153700</v>
      </c>
      <c r="C125" s="5">
        <v>120925</v>
      </c>
      <c r="D125" s="5">
        <v>0</v>
      </c>
    </row>
    <row r="126" spans="1:4" ht="33.75" customHeight="1" thickBot="1">
      <c r="A126" s="2" t="s">
        <v>47</v>
      </c>
      <c r="B126" s="6">
        <f>SUM(B127)</f>
        <v>83866</v>
      </c>
      <c r="C126" s="6">
        <f>SUM(C127)</f>
        <v>83866</v>
      </c>
      <c r="D126" s="6">
        <f>SUM(D127)</f>
        <v>0</v>
      </c>
    </row>
    <row r="127" spans="1:4" ht="33.75" customHeight="1" thickBot="1">
      <c r="A127" s="1" t="s">
        <v>48</v>
      </c>
      <c r="B127" s="4">
        <f>SUM(B128:B129)</f>
        <v>83866</v>
      </c>
      <c r="C127" s="4">
        <f>SUM(C128:C129)</f>
        <v>83866</v>
      </c>
      <c r="D127" s="4">
        <f>SUM(D128:D129)</f>
        <v>0</v>
      </c>
    </row>
    <row r="128" spans="1:4" ht="42.75" customHeight="1" thickBot="1">
      <c r="A128" s="12" t="s">
        <v>68</v>
      </c>
      <c r="B128" s="5">
        <v>72197</v>
      </c>
      <c r="C128" s="5">
        <v>72197</v>
      </c>
      <c r="D128" s="5">
        <v>0</v>
      </c>
    </row>
    <row r="129" spans="1:4" ht="84" customHeight="1" thickBot="1">
      <c r="A129" s="12" t="s">
        <v>67</v>
      </c>
      <c r="B129" s="5">
        <v>11669</v>
      </c>
      <c r="C129" s="5">
        <v>11669</v>
      </c>
      <c r="D129" s="5">
        <v>0</v>
      </c>
    </row>
    <row r="130" spans="1:4" ht="33.75" customHeight="1" thickBot="1">
      <c r="A130" s="2" t="s">
        <v>49</v>
      </c>
      <c r="B130" s="6">
        <f>SUM(B131,B135,B137)</f>
        <v>5451320</v>
      </c>
      <c r="C130" s="6">
        <f>SUM(C131,C135,C137)</f>
        <v>5014519.899999999</v>
      </c>
      <c r="D130" s="6">
        <f>SUM(D131,D135,D137)</f>
        <v>5356730</v>
      </c>
    </row>
    <row r="131" spans="1:4" ht="33.75" customHeight="1" thickBot="1">
      <c r="A131" s="1" t="s">
        <v>50</v>
      </c>
      <c r="B131" s="4">
        <f>SUM(B132:B134)</f>
        <v>1301320</v>
      </c>
      <c r="C131" s="4">
        <f>SUM(C132:C134)</f>
        <v>889303.2899999999</v>
      </c>
      <c r="D131" s="4">
        <f>SUM(D132:D134)</f>
        <v>1256730</v>
      </c>
    </row>
    <row r="132" spans="1:4" ht="47.25" customHeight="1" thickBot="1">
      <c r="A132" s="12" t="s">
        <v>66</v>
      </c>
      <c r="B132" s="5">
        <v>1300520</v>
      </c>
      <c r="C132" s="5">
        <v>877454.95</v>
      </c>
      <c r="D132" s="5">
        <v>1251230</v>
      </c>
    </row>
    <row r="133" spans="1:4" ht="33.75" customHeight="1" thickBot="1">
      <c r="A133" s="12" t="s">
        <v>64</v>
      </c>
      <c r="B133" s="5">
        <v>500</v>
      </c>
      <c r="C133" s="5">
        <v>11176</v>
      </c>
      <c r="D133" s="5">
        <v>5000</v>
      </c>
    </row>
    <row r="134" spans="1:4" ht="33.75" customHeight="1" thickBot="1">
      <c r="A134" s="12" t="s">
        <v>65</v>
      </c>
      <c r="B134" s="5">
        <v>300</v>
      </c>
      <c r="C134" s="5">
        <v>672.34</v>
      </c>
      <c r="D134" s="5">
        <v>500</v>
      </c>
    </row>
    <row r="135" spans="1:4" ht="46.5" customHeight="1" thickBot="1">
      <c r="A135" s="1" t="s">
        <v>51</v>
      </c>
      <c r="B135" s="4">
        <f>SUM(B136)</f>
        <v>4150000</v>
      </c>
      <c r="C135" s="4">
        <f>SUM(C136)</f>
        <v>4125216.61</v>
      </c>
      <c r="D135" s="4">
        <f>SUM(D136)</f>
        <v>4100000</v>
      </c>
    </row>
    <row r="136" spans="1:4" ht="33.75" customHeight="1" thickBot="1">
      <c r="A136" s="12" t="s">
        <v>64</v>
      </c>
      <c r="B136" s="5">
        <v>4150000</v>
      </c>
      <c r="C136" s="5">
        <v>4125216.61</v>
      </c>
      <c r="D136" s="5">
        <v>4100000</v>
      </c>
    </row>
    <row r="137" spans="1:4" ht="33.75" customHeight="1" thickBot="1">
      <c r="A137" s="1" t="s">
        <v>52</v>
      </c>
      <c r="B137" s="4">
        <f>SUM(B138)</f>
        <v>0</v>
      </c>
      <c r="C137" s="4">
        <f>SUM(C138)</f>
        <v>0</v>
      </c>
      <c r="D137" s="4">
        <f>SUM(D138)</f>
        <v>0</v>
      </c>
    </row>
    <row r="138" spans="1:4" ht="33.75" customHeight="1" thickBot="1">
      <c r="A138" s="12" t="s">
        <v>63</v>
      </c>
      <c r="B138" s="5">
        <v>0</v>
      </c>
      <c r="C138" s="5">
        <v>0</v>
      </c>
      <c r="D138" s="5">
        <v>0</v>
      </c>
    </row>
    <row r="139" spans="1:4" ht="33.75" customHeight="1" thickBot="1">
      <c r="A139" s="2" t="s">
        <v>53</v>
      </c>
      <c r="B139" s="6">
        <f aca="true" t="shared" si="1" ref="B139:D140">SUM(B140)</f>
        <v>36000</v>
      </c>
      <c r="C139" s="6">
        <f t="shared" si="1"/>
        <v>0</v>
      </c>
      <c r="D139" s="6">
        <f t="shared" si="1"/>
        <v>0</v>
      </c>
    </row>
    <row r="140" spans="1:4" ht="33.75" customHeight="1" thickBot="1">
      <c r="A140" s="1" t="s">
        <v>54</v>
      </c>
      <c r="B140" s="4">
        <f t="shared" si="1"/>
        <v>36000</v>
      </c>
      <c r="C140" s="4">
        <f t="shared" si="1"/>
        <v>0</v>
      </c>
      <c r="D140" s="4">
        <f t="shared" si="1"/>
        <v>0</v>
      </c>
    </row>
    <row r="141" spans="1:4" ht="91.5" customHeight="1" thickBot="1">
      <c r="A141" s="12" t="s">
        <v>62</v>
      </c>
      <c r="B141" s="5">
        <v>36000</v>
      </c>
      <c r="C141" s="5">
        <v>0</v>
      </c>
      <c r="D141" s="5">
        <v>0</v>
      </c>
    </row>
    <row r="142" spans="1:4" ht="33.75" customHeight="1" thickBot="1">
      <c r="A142" s="2" t="s">
        <v>55</v>
      </c>
      <c r="B142" s="6">
        <f aca="true" t="shared" si="2" ref="B142:D143">SUM(B143)</f>
        <v>500000</v>
      </c>
      <c r="C142" s="6">
        <f t="shared" si="2"/>
        <v>500000</v>
      </c>
      <c r="D142" s="6">
        <f t="shared" si="2"/>
        <v>0</v>
      </c>
    </row>
    <row r="143" spans="1:4" ht="33.75" customHeight="1" thickBot="1">
      <c r="A143" s="1" t="s">
        <v>56</v>
      </c>
      <c r="B143" s="4">
        <f t="shared" si="2"/>
        <v>500000</v>
      </c>
      <c r="C143" s="4">
        <f t="shared" si="2"/>
        <v>500000</v>
      </c>
      <c r="D143" s="4">
        <f t="shared" si="2"/>
        <v>0</v>
      </c>
    </row>
    <row r="144" spans="1:4" ht="88.5" customHeight="1" thickBot="1">
      <c r="A144" s="13" t="s">
        <v>62</v>
      </c>
      <c r="B144" s="10">
        <v>500000</v>
      </c>
      <c r="C144" s="10">
        <v>500000</v>
      </c>
      <c r="D144" s="10">
        <v>0</v>
      </c>
    </row>
    <row r="145" spans="1:4" ht="44.25" customHeight="1" thickBot="1">
      <c r="A145" s="11" t="s">
        <v>60</v>
      </c>
      <c r="B145" s="16">
        <f>SUM(B2,B9,B13,B20,B29,B38,B41,B73,B85,B101,B126,B130,B139,B142)</f>
        <v>49695886.73</v>
      </c>
      <c r="C145" s="16">
        <f>SUM(C2,C9,C13,C20,C29,C38,C41,C73,C85,C101,C126,C130,C139,C142)</f>
        <v>36205420.09</v>
      </c>
      <c r="D145" s="16">
        <f>SUM(D2,D9,D13,D20,D29,D38,D41,D73,D85,D101,D126,D130,D139,D142)</f>
        <v>45680832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4"/>
  <sheetViews>
    <sheetView tabSelected="1" zoomScalePageLayoutView="0" workbookViewId="0" topLeftCell="A88">
      <selection activeCell="B91" sqref="B91"/>
    </sheetView>
  </sheetViews>
  <sheetFormatPr defaultColWidth="9.00390625" defaultRowHeight="12.75"/>
  <cols>
    <col min="2" max="2" width="61.25390625" style="14" customWidth="1"/>
    <col min="3" max="3" width="25.25390625" style="3" customWidth="1"/>
  </cols>
  <sheetData>
    <row r="1" spans="2:3" ht="12.75">
      <c r="B1" s="14" t="s">
        <v>104</v>
      </c>
      <c r="C1" s="17" t="s">
        <v>101</v>
      </c>
    </row>
    <row r="2" ht="24.75" customHeight="1">
      <c r="C2" s="29" t="s">
        <v>105</v>
      </c>
    </row>
    <row r="3" spans="2:3" ht="13.5" thickBot="1">
      <c r="B3" s="18" t="s">
        <v>102</v>
      </c>
      <c r="C3" s="17" t="s">
        <v>100</v>
      </c>
    </row>
    <row r="4" spans="2:3" ht="27" customHeight="1" thickBot="1">
      <c r="B4" s="7" t="s">
        <v>61</v>
      </c>
      <c r="C4" s="9" t="s">
        <v>59</v>
      </c>
    </row>
    <row r="5" spans="2:3" ht="26.25" customHeight="1" thickBot="1">
      <c r="B5" s="2" t="s">
        <v>0</v>
      </c>
      <c r="C5" s="6">
        <f>SUM(C6,C8)</f>
        <v>789000</v>
      </c>
    </row>
    <row r="6" spans="2:3" ht="51.75" customHeight="1" thickBot="1">
      <c r="B6" s="1" t="s">
        <v>1</v>
      </c>
      <c r="C6" s="4">
        <f>SUM(C7)</f>
        <v>500000</v>
      </c>
    </row>
    <row r="7" spans="2:3" ht="84" customHeight="1" thickBot="1">
      <c r="B7" s="12" t="s">
        <v>98</v>
      </c>
      <c r="C7" s="5">
        <v>500000</v>
      </c>
    </row>
    <row r="8" spans="2:3" ht="21" customHeight="1" thickBot="1">
      <c r="B8" s="1" t="s">
        <v>2</v>
      </c>
      <c r="C8" s="4">
        <f>SUM(C9:C10)</f>
        <v>289000</v>
      </c>
    </row>
    <row r="9" spans="2:3" ht="67.5" customHeight="1" thickBot="1">
      <c r="B9" s="12" t="s">
        <v>103</v>
      </c>
      <c r="C9" s="5">
        <v>4000</v>
      </c>
    </row>
    <row r="10" spans="2:3" ht="50.25" customHeight="1" thickBot="1">
      <c r="B10" s="12" t="s">
        <v>106</v>
      </c>
      <c r="C10" s="5">
        <v>285000</v>
      </c>
    </row>
    <row r="11" spans="2:3" ht="33.75" customHeight="1" thickBot="1">
      <c r="B11" s="2" t="s">
        <v>5</v>
      </c>
      <c r="C11" s="6">
        <f>SUM(C12)</f>
        <v>783800</v>
      </c>
    </row>
    <row r="12" spans="2:3" ht="33.75" customHeight="1" thickBot="1">
      <c r="B12" s="1" t="s">
        <v>6</v>
      </c>
      <c r="C12" s="4">
        <f>SUM(C13:C16)</f>
        <v>783800</v>
      </c>
    </row>
    <row r="13" spans="2:3" ht="33.75" customHeight="1" thickBot="1">
      <c r="B13" s="12" t="s">
        <v>97</v>
      </c>
      <c r="C13" s="5">
        <v>30</v>
      </c>
    </row>
    <row r="14" spans="2:3" ht="39.75" customHeight="1" thickBot="1">
      <c r="B14" s="12" t="s">
        <v>96</v>
      </c>
      <c r="C14" s="5">
        <v>27870</v>
      </c>
    </row>
    <row r="15" spans="2:3" ht="72.75" customHeight="1" thickBot="1">
      <c r="B15" s="12" t="s">
        <v>107</v>
      </c>
      <c r="C15" s="5">
        <v>455900</v>
      </c>
    </row>
    <row r="16" spans="2:3" ht="80.25" customHeight="1" thickBot="1">
      <c r="B16" s="13" t="s">
        <v>98</v>
      </c>
      <c r="C16" s="10">
        <v>300000</v>
      </c>
    </row>
    <row r="17" spans="2:3" ht="33.75" customHeight="1" thickBot="1">
      <c r="B17" s="23" t="s">
        <v>7</v>
      </c>
      <c r="C17" s="24">
        <f>SUM(C18,C20)</f>
        <v>105900</v>
      </c>
    </row>
    <row r="18" spans="2:3" ht="33.75" customHeight="1" thickBot="1">
      <c r="B18" s="21" t="s">
        <v>8</v>
      </c>
      <c r="C18" s="22">
        <f>SUM(C19:C19)</f>
        <v>103900</v>
      </c>
    </row>
    <row r="19" spans="2:3" ht="55.5" customHeight="1" thickBot="1">
      <c r="B19" s="12" t="s">
        <v>69</v>
      </c>
      <c r="C19" s="5">
        <v>103900</v>
      </c>
    </row>
    <row r="20" spans="2:3" ht="33.75" customHeight="1" thickBot="1">
      <c r="B20" s="1" t="s">
        <v>9</v>
      </c>
      <c r="C20" s="4">
        <f>SUM(C21)</f>
        <v>2000</v>
      </c>
    </row>
    <row r="21" spans="2:3" ht="33.75" customHeight="1" thickBot="1">
      <c r="B21" s="12" t="s">
        <v>64</v>
      </c>
      <c r="C21" s="5">
        <v>2000</v>
      </c>
    </row>
    <row r="22" spans="2:3" ht="33.75" customHeight="1" thickBot="1">
      <c r="B22" s="19" t="s">
        <v>11</v>
      </c>
      <c r="C22" s="20">
        <f>SUM(C23)</f>
        <v>2800</v>
      </c>
    </row>
    <row r="23" spans="2:3" ht="33.75" customHeight="1" thickBot="1">
      <c r="B23" s="21" t="s">
        <v>12</v>
      </c>
      <c r="C23" s="22">
        <f>SUM(C24)</f>
        <v>2800</v>
      </c>
    </row>
    <row r="24" spans="2:3" ht="59.25" customHeight="1" thickBot="1">
      <c r="B24" s="13" t="s">
        <v>69</v>
      </c>
      <c r="C24" s="10">
        <v>2800</v>
      </c>
    </row>
    <row r="25" spans="2:3" ht="51" customHeight="1" thickBot="1">
      <c r="B25" s="23" t="s">
        <v>18</v>
      </c>
      <c r="C25" s="24">
        <f>SUM(C26,C28,C35,C45,C50)</f>
        <v>20184088</v>
      </c>
    </row>
    <row r="26" spans="2:3" ht="33.75" customHeight="1" thickBot="1">
      <c r="B26" s="1" t="s">
        <v>19</v>
      </c>
      <c r="C26" s="4">
        <f>SUM(C27)</f>
        <v>25000</v>
      </c>
    </row>
    <row r="27" spans="2:3" ht="38.25" customHeight="1" thickBot="1">
      <c r="B27" s="12" t="s">
        <v>108</v>
      </c>
      <c r="C27" s="5">
        <v>25000</v>
      </c>
    </row>
    <row r="28" spans="2:3" ht="55.5" customHeight="1" thickBot="1">
      <c r="B28" s="1" t="s">
        <v>20</v>
      </c>
      <c r="C28" s="4">
        <f>SUM(C29:C34)</f>
        <v>8732270</v>
      </c>
    </row>
    <row r="29" spans="2:3" ht="33.75" customHeight="1" thickBot="1">
      <c r="B29" s="12" t="s">
        <v>109</v>
      </c>
      <c r="C29" s="5">
        <v>8617125</v>
      </c>
    </row>
    <row r="30" spans="2:3" ht="33.75" customHeight="1" thickBot="1">
      <c r="B30" s="12" t="s">
        <v>110</v>
      </c>
      <c r="C30" s="5">
        <v>8036</v>
      </c>
    </row>
    <row r="31" spans="2:3" ht="33.75" customHeight="1" thickBot="1">
      <c r="B31" s="12" t="s">
        <v>111</v>
      </c>
      <c r="C31" s="5">
        <v>43609</v>
      </c>
    </row>
    <row r="32" spans="2:3" ht="33.75" customHeight="1" thickBot="1">
      <c r="B32" s="12" t="s">
        <v>112</v>
      </c>
      <c r="C32" s="5">
        <v>48000</v>
      </c>
    </row>
    <row r="33" spans="2:3" ht="33.75" customHeight="1" thickBot="1">
      <c r="B33" s="13" t="s">
        <v>113</v>
      </c>
      <c r="C33" s="10">
        <v>15000</v>
      </c>
    </row>
    <row r="34" spans="2:3" ht="42.75" customHeight="1" thickBot="1">
      <c r="B34" s="27" t="s">
        <v>114</v>
      </c>
      <c r="C34" s="28">
        <v>500</v>
      </c>
    </row>
    <row r="35" spans="2:3" ht="54.75" customHeight="1" thickBot="1">
      <c r="B35" s="21" t="s">
        <v>22</v>
      </c>
      <c r="C35" s="22">
        <f>SUM(C36:C44)</f>
        <v>3080650</v>
      </c>
    </row>
    <row r="36" spans="2:3" ht="33.75" customHeight="1" thickBot="1">
      <c r="B36" s="12" t="s">
        <v>115</v>
      </c>
      <c r="C36" s="5">
        <v>1872929</v>
      </c>
    </row>
    <row r="37" spans="2:3" ht="33.75" customHeight="1" thickBot="1">
      <c r="B37" s="12" t="s">
        <v>116</v>
      </c>
      <c r="C37" s="5">
        <v>423979</v>
      </c>
    </row>
    <row r="38" spans="2:3" ht="33.75" customHeight="1" thickBot="1">
      <c r="B38" s="12" t="s">
        <v>117</v>
      </c>
      <c r="C38" s="5">
        <v>6692</v>
      </c>
    </row>
    <row r="39" spans="2:3" ht="33.75" customHeight="1" thickBot="1">
      <c r="B39" s="12" t="s">
        <v>112</v>
      </c>
      <c r="C39" s="5">
        <v>415000</v>
      </c>
    </row>
    <row r="40" spans="2:3" ht="33.75" customHeight="1" thickBot="1">
      <c r="B40" s="12" t="s">
        <v>118</v>
      </c>
      <c r="C40" s="5">
        <v>30000</v>
      </c>
    </row>
    <row r="41" spans="2:3" ht="33.75" customHeight="1" thickBot="1">
      <c r="B41" s="12" t="s">
        <v>120</v>
      </c>
      <c r="C41" s="5">
        <v>50</v>
      </c>
    </row>
    <row r="42" spans="2:3" ht="33.75" customHeight="1" thickBot="1">
      <c r="B42" s="12" t="s">
        <v>87</v>
      </c>
      <c r="C42" s="5">
        <v>70000</v>
      </c>
    </row>
    <row r="43" spans="2:3" ht="33.75" customHeight="1" thickBot="1">
      <c r="B43" s="12" t="s">
        <v>119</v>
      </c>
      <c r="C43" s="5">
        <v>250000</v>
      </c>
    </row>
    <row r="44" spans="2:3" ht="33.75" customHeight="1" thickBot="1">
      <c r="B44" s="12" t="s">
        <v>114</v>
      </c>
      <c r="C44" s="5">
        <v>12000</v>
      </c>
    </row>
    <row r="45" spans="2:3" ht="42.75" customHeight="1" thickBot="1">
      <c r="B45" s="1" t="s">
        <v>23</v>
      </c>
      <c r="C45" s="4">
        <f>SUM(C46:C49)</f>
        <v>305100</v>
      </c>
    </row>
    <row r="46" spans="2:3" ht="33.75" customHeight="1" thickBot="1">
      <c r="B46" s="12" t="s">
        <v>84</v>
      </c>
      <c r="C46" s="5">
        <v>30000</v>
      </c>
    </row>
    <row r="47" spans="2:3" ht="33.75" customHeight="1" thickBot="1">
      <c r="B47" s="12" t="s">
        <v>83</v>
      </c>
      <c r="C47" s="5">
        <v>100</v>
      </c>
    </row>
    <row r="48" spans="2:3" ht="41.25" customHeight="1" thickBot="1">
      <c r="B48" s="12" t="s">
        <v>82</v>
      </c>
      <c r="C48" s="5">
        <v>250000</v>
      </c>
    </row>
    <row r="49" spans="2:3" ht="44.25" customHeight="1" thickBot="1">
      <c r="B49" s="12" t="s">
        <v>66</v>
      </c>
      <c r="C49" s="5">
        <v>25000</v>
      </c>
    </row>
    <row r="50" spans="2:3" ht="33.75" customHeight="1" thickBot="1">
      <c r="B50" s="1" t="s">
        <v>24</v>
      </c>
      <c r="C50" s="4">
        <f>SUM(C51:C52)</f>
        <v>8041068</v>
      </c>
    </row>
    <row r="51" spans="2:3" ht="33.75" customHeight="1" thickBot="1">
      <c r="B51" s="12" t="s">
        <v>121</v>
      </c>
      <c r="C51" s="5">
        <v>7941068</v>
      </c>
    </row>
    <row r="52" spans="2:3" ht="33.75" customHeight="1" thickBot="1">
      <c r="B52" s="13" t="s">
        <v>122</v>
      </c>
      <c r="C52" s="10">
        <v>100000</v>
      </c>
    </row>
    <row r="53" spans="2:3" ht="33.75" customHeight="1" thickBot="1">
      <c r="B53" s="23" t="s">
        <v>25</v>
      </c>
      <c r="C53" s="24">
        <f>SUM(C54,C56)</f>
        <v>12391591</v>
      </c>
    </row>
    <row r="54" spans="2:3" ht="33.75" customHeight="1" thickBot="1">
      <c r="B54" s="21" t="s">
        <v>26</v>
      </c>
      <c r="C54" s="22">
        <f>SUM(C55)</f>
        <v>11604305</v>
      </c>
    </row>
    <row r="55" spans="2:3" ht="33.75" customHeight="1" thickBot="1">
      <c r="B55" s="12" t="s">
        <v>79</v>
      </c>
      <c r="C55" s="5">
        <v>11604305</v>
      </c>
    </row>
    <row r="56" spans="2:3" ht="33.75" customHeight="1" thickBot="1">
      <c r="B56" s="1" t="s">
        <v>27</v>
      </c>
      <c r="C56" s="4">
        <f>SUM(C57)</f>
        <v>787286</v>
      </c>
    </row>
    <row r="57" spans="2:3" ht="33.75" customHeight="1" thickBot="1">
      <c r="B57" s="12" t="s">
        <v>79</v>
      </c>
      <c r="C57" s="5">
        <v>787286</v>
      </c>
    </row>
    <row r="58" spans="2:3" ht="33.75" customHeight="1" thickBot="1">
      <c r="B58" s="2" t="s">
        <v>31</v>
      </c>
      <c r="C58" s="6">
        <f>SUM(C59,C61,C63,C67,C69)</f>
        <v>855395</v>
      </c>
    </row>
    <row r="59" spans="2:3" ht="33.75" customHeight="1" thickBot="1">
      <c r="B59" s="1" t="s">
        <v>32</v>
      </c>
      <c r="C59" s="4">
        <f>SUM(C60)</f>
        <v>30500</v>
      </c>
    </row>
    <row r="60" spans="2:3" ht="72" customHeight="1" thickBot="1">
      <c r="B60" s="12" t="s">
        <v>107</v>
      </c>
      <c r="C60" s="5">
        <v>30500</v>
      </c>
    </row>
    <row r="61" spans="2:3" ht="33.75" customHeight="1" thickBot="1">
      <c r="B61" s="1" t="s">
        <v>33</v>
      </c>
      <c r="C61" s="4">
        <f>SUM(C62)</f>
        <v>238815</v>
      </c>
    </row>
    <row r="62" spans="2:3" ht="46.5" customHeight="1" thickBot="1">
      <c r="B62" s="12" t="s">
        <v>68</v>
      </c>
      <c r="C62" s="5">
        <v>238815</v>
      </c>
    </row>
    <row r="63" spans="2:3" ht="33.75" customHeight="1" thickBot="1">
      <c r="B63" s="1" t="s">
        <v>34</v>
      </c>
      <c r="C63" s="4">
        <f>SUM(C64:C66)</f>
        <v>453780</v>
      </c>
    </row>
    <row r="64" spans="2:3" ht="38.25" customHeight="1" thickBot="1">
      <c r="B64" s="15" t="s">
        <v>74</v>
      </c>
      <c r="C64" s="5">
        <v>32000</v>
      </c>
    </row>
    <row r="65" spans="2:3" ht="42.75" customHeight="1" thickBot="1">
      <c r="B65" s="15" t="s">
        <v>73</v>
      </c>
      <c r="C65" s="5">
        <v>166000</v>
      </c>
    </row>
    <row r="66" spans="2:3" ht="42.75" customHeight="1" thickBot="1">
      <c r="B66" s="12" t="s">
        <v>68</v>
      </c>
      <c r="C66" s="5">
        <v>255780</v>
      </c>
    </row>
    <row r="67" spans="2:3" ht="33.75" customHeight="1" thickBot="1">
      <c r="B67" s="1" t="s">
        <v>35</v>
      </c>
      <c r="C67" s="4">
        <f>SUM(C68:C68)</f>
        <v>12800</v>
      </c>
    </row>
    <row r="68" spans="2:3" ht="78" customHeight="1" thickBot="1">
      <c r="B68" s="12" t="s">
        <v>123</v>
      </c>
      <c r="C68" s="5">
        <v>12800</v>
      </c>
    </row>
    <row r="69" spans="2:3" ht="33.75" customHeight="1" thickBot="1">
      <c r="B69" s="25" t="s">
        <v>36</v>
      </c>
      <c r="C69" s="26">
        <f>SUM(C70)</f>
        <v>119500</v>
      </c>
    </row>
    <row r="70" spans="2:3" ht="33.75" customHeight="1" thickBot="1">
      <c r="B70" s="27" t="s">
        <v>70</v>
      </c>
      <c r="C70" s="28">
        <v>119500</v>
      </c>
    </row>
    <row r="71" spans="2:3" ht="33.75" customHeight="1" thickBot="1">
      <c r="B71" s="23" t="s">
        <v>37</v>
      </c>
      <c r="C71" s="24">
        <f>SUM(C72,C75,C78,C80,C82,C85)</f>
        <v>5211528</v>
      </c>
    </row>
    <row r="72" spans="2:3" ht="48" customHeight="1" thickBot="1">
      <c r="B72" s="1" t="s">
        <v>39</v>
      </c>
      <c r="C72" s="4">
        <f>SUM(C73:C74)</f>
        <v>4596687</v>
      </c>
    </row>
    <row r="73" spans="2:3" ht="57.75" customHeight="1" thickBot="1">
      <c r="B73" s="12" t="s">
        <v>69</v>
      </c>
      <c r="C73" s="5">
        <v>4581687</v>
      </c>
    </row>
    <row r="74" spans="2:3" ht="59.25" customHeight="1" thickBot="1">
      <c r="B74" s="12" t="s">
        <v>71</v>
      </c>
      <c r="C74" s="5">
        <v>15000</v>
      </c>
    </row>
    <row r="75" spans="2:3" ht="70.5" customHeight="1" thickBot="1">
      <c r="B75" s="1" t="s">
        <v>40</v>
      </c>
      <c r="C75" s="4">
        <f>SUM(C76:C77)</f>
        <v>51237</v>
      </c>
    </row>
    <row r="76" spans="2:3" ht="54.75" customHeight="1" thickBot="1">
      <c r="B76" s="12" t="s">
        <v>69</v>
      </c>
      <c r="C76" s="5">
        <v>29983</v>
      </c>
    </row>
    <row r="77" spans="2:3" ht="49.5" customHeight="1" thickBot="1">
      <c r="B77" s="12" t="s">
        <v>68</v>
      </c>
      <c r="C77" s="5">
        <v>21254</v>
      </c>
    </row>
    <row r="78" spans="2:3" ht="33.75" customHeight="1" thickBot="1">
      <c r="B78" s="1" t="s">
        <v>41</v>
      </c>
      <c r="C78" s="4">
        <f>SUM(C79)</f>
        <v>131772</v>
      </c>
    </row>
    <row r="79" spans="2:3" ht="42" customHeight="1" thickBot="1">
      <c r="B79" s="12" t="s">
        <v>29</v>
      </c>
      <c r="C79" s="5">
        <v>131772</v>
      </c>
    </row>
    <row r="80" spans="2:3" ht="33.75" customHeight="1" thickBot="1">
      <c r="B80" s="1" t="s">
        <v>43</v>
      </c>
      <c r="C80" s="4">
        <f>SUM(C81)</f>
        <v>175966</v>
      </c>
    </row>
    <row r="81" spans="2:3" ht="50.25" customHeight="1" thickBot="1">
      <c r="B81" s="12" t="s">
        <v>68</v>
      </c>
      <c r="C81" s="5">
        <v>175966</v>
      </c>
    </row>
    <row r="82" spans="2:3" ht="33.75" customHeight="1" thickBot="1">
      <c r="B82" s="1" t="s">
        <v>44</v>
      </c>
      <c r="C82" s="4">
        <f>SUM(C83:C84)</f>
        <v>158327</v>
      </c>
    </row>
    <row r="83" spans="2:3" ht="33.75" customHeight="1" thickBot="1">
      <c r="B83" s="12" t="s">
        <v>70</v>
      </c>
      <c r="C83" s="5">
        <v>25000</v>
      </c>
    </row>
    <row r="84" spans="2:3" ht="42.75" customHeight="1" thickBot="1">
      <c r="B84" s="13" t="s">
        <v>68</v>
      </c>
      <c r="C84" s="10">
        <v>133327</v>
      </c>
    </row>
    <row r="85" spans="2:3" ht="33.75" customHeight="1" thickBot="1">
      <c r="B85" s="21" t="s">
        <v>45</v>
      </c>
      <c r="C85" s="22">
        <f>SUM(C86)</f>
        <v>97539</v>
      </c>
    </row>
    <row r="86" spans="2:3" ht="71.25" customHeight="1" thickBot="1">
      <c r="B86" s="27" t="s">
        <v>69</v>
      </c>
      <c r="C86" s="28">
        <v>97539</v>
      </c>
    </row>
    <row r="87" spans="2:3" ht="33.75" customHeight="1" thickBot="1">
      <c r="B87" s="2" t="s">
        <v>49</v>
      </c>
      <c r="C87" s="6">
        <f>SUM(C88,C92)</f>
        <v>5356730</v>
      </c>
    </row>
    <row r="88" spans="2:3" ht="33.75" customHeight="1" thickBot="1">
      <c r="B88" s="1" t="s">
        <v>50</v>
      </c>
      <c r="C88" s="4">
        <f>SUM(C89:C91)</f>
        <v>1256730</v>
      </c>
    </row>
    <row r="89" spans="2:3" ht="47.25" customHeight="1" thickBot="1">
      <c r="B89" s="12" t="s">
        <v>66</v>
      </c>
      <c r="C89" s="5">
        <v>1251230</v>
      </c>
    </row>
    <row r="90" spans="2:3" ht="33.75" customHeight="1" thickBot="1">
      <c r="B90" s="12" t="s">
        <v>64</v>
      </c>
      <c r="C90" s="5">
        <v>5000</v>
      </c>
    </row>
    <row r="91" spans="2:3" ht="33.75" customHeight="1" thickBot="1">
      <c r="B91" s="12" t="s">
        <v>124</v>
      </c>
      <c r="C91" s="5">
        <v>500</v>
      </c>
    </row>
    <row r="92" spans="2:3" ht="46.5" customHeight="1" thickBot="1">
      <c r="B92" s="1" t="s">
        <v>51</v>
      </c>
      <c r="C92" s="4">
        <f>SUM(C93)</f>
        <v>4100000</v>
      </c>
    </row>
    <row r="93" spans="2:3" ht="33.75" customHeight="1" thickBot="1">
      <c r="B93" s="12" t="s">
        <v>64</v>
      </c>
      <c r="C93" s="5">
        <v>4100000</v>
      </c>
    </row>
    <row r="94" spans="2:3" ht="44.25" customHeight="1" thickBot="1">
      <c r="B94" s="11" t="s">
        <v>60</v>
      </c>
      <c r="C94" s="16">
        <f>SUM(C5,C11,C17,C22,C25,C53,C58,C71,C87)</f>
        <v>45680832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2015-11-10T14:19:28Z</cp:lastPrinted>
  <dcterms:created xsi:type="dcterms:W3CDTF">1997-02-26T13:46:56Z</dcterms:created>
  <dcterms:modified xsi:type="dcterms:W3CDTF">2016-01-04T19:03:04Z</dcterms:modified>
  <cp:category/>
  <cp:version/>
  <cp:contentType/>
  <cp:contentStatus/>
</cp:coreProperties>
</file>