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projekt" sheetId="1" r:id="rId1"/>
    <sheet name="75023" sheetId="2" r:id="rId2"/>
    <sheet name="projekt (2)" sheetId="3" r:id="rId3"/>
  </sheets>
  <definedNames/>
  <calcPr fullCalcOnLoad="1"/>
</workbook>
</file>

<file path=xl/sharedStrings.xml><?xml version="1.0" encoding="utf-8"?>
<sst xmlns="http://schemas.openxmlformats.org/spreadsheetml/2006/main" count="893" uniqueCount="179">
  <si>
    <t>010 Rolnictwo i łowiectwo</t>
  </si>
  <si>
    <t>01010 Infrastruktura wodociągowa i sanitacyjna wsi</t>
  </si>
  <si>
    <t>430 Zakup usług pozostałych</t>
  </si>
  <si>
    <t>01030 Izby rolnicze</t>
  </si>
  <si>
    <t>01095 Pozostała działalność</t>
  </si>
  <si>
    <t>411 Składki na ubezpieczenia społeczne</t>
  </si>
  <si>
    <t>412 Składki na Fundusz Pracy</t>
  </si>
  <si>
    <t>417 Wynagrodzenia bezosobowe</t>
  </si>
  <si>
    <t>443 Różne opłaty i składki</t>
  </si>
  <si>
    <t>500 Handel</t>
  </si>
  <si>
    <t>50095 Pozostała działalność</t>
  </si>
  <si>
    <t>600 Transport i łączność</t>
  </si>
  <si>
    <t>60004 Lokalny transport zbiorowy</t>
  </si>
  <si>
    <t>60014 Drogi publiczne powiatowe</t>
  </si>
  <si>
    <t>60016 Drogi publiczne gminne</t>
  </si>
  <si>
    <t>421 Zakup materiałów i wyposażenia</t>
  </si>
  <si>
    <t>630 Turystyka</t>
  </si>
  <si>
    <t>63095 Pozostała działalność</t>
  </si>
  <si>
    <t>426 Zakup energii</t>
  </si>
  <si>
    <t>700 Gospodarka mieszkaniowa</t>
  </si>
  <si>
    <t>70005 Gospodarka gruntami i nieruchomościami</t>
  </si>
  <si>
    <t>710 Działalność usługowa</t>
  </si>
  <si>
    <t>71004 Plany zagospodarowania przestrzennego</t>
  </si>
  <si>
    <t>750 Administracja publiczna</t>
  </si>
  <si>
    <t>75011 Urzędy wojewódzkie</t>
  </si>
  <si>
    <t>401 Wynagrodzenia osobowe pracowników</t>
  </si>
  <si>
    <t>404 Dodatkowe wynagrodzenie roczne</t>
  </si>
  <si>
    <t>444 Odpisy na zakładowy fundusz świadczeń socjalnych</t>
  </si>
  <si>
    <t>75022 Rady gmin (miast i miast na prawach powiatu)</t>
  </si>
  <si>
    <t>435 Zakup usług dostępu do sieci Internet</t>
  </si>
  <si>
    <t>436 Opłaty z tytułu zakupu usług telekomunikacyjnych</t>
  </si>
  <si>
    <t>75023 Urzędy gmin (miast i miast na prawach powiatu)</t>
  </si>
  <si>
    <t>302 Wydatki osobowe niezaliczone do wynagrodzeń</t>
  </si>
  <si>
    <t>410 Wynagrodzenia agencyjno-prowizyjne</t>
  </si>
  <si>
    <t>414 Wpłaty na Państwowy Fundusz Rehabilitacji Osób Niepełnosprawnych</t>
  </si>
  <si>
    <t>428 Zakup usług zdrowotnych</t>
  </si>
  <si>
    <t>437 Opłata z tytułu zakupu usług telekomunikacyjnych świadczonych w stacjonarnej publicznej sieci telefonicznej.</t>
  </si>
  <si>
    <t>441 Podróże służbowe krajowe</t>
  </si>
  <si>
    <t>442 Podróże służbowe zagraniczne</t>
  </si>
  <si>
    <t>450 Pozostałe podatki na rzecz budżetów jednostek samorządu terytorialnego</t>
  </si>
  <si>
    <t>461 Koszty postępowania sądowego i prokuratorskiego</t>
  </si>
  <si>
    <t xml:space="preserve">470 Szkolenia pracowników niebędących członkami korpusu służby cywilnej </t>
  </si>
  <si>
    <t>75075 Promocja jednostek samorządu terytorialnego</t>
  </si>
  <si>
    <t>75095 Pozostała działalność</t>
  </si>
  <si>
    <t>751 Urzędy naczelnych organów władzy państwowej, kontroli i ochrony prawa oraz sądownictwa</t>
  </si>
  <si>
    <t>75101 Urzędy naczelnych organów władzy państwowej, kontroli i ochrony prawa</t>
  </si>
  <si>
    <t>75107 Wybory Prezydenta Rzeczypospolitej Polskiej</t>
  </si>
  <si>
    <t>75108 Wybory do Sejmu i Senatu</t>
  </si>
  <si>
    <t>75110 Referenda ogólnokrajowe i konstytucyjne</t>
  </si>
  <si>
    <t>754 Bezpieczeństwo publiczne i ochrona przeciwpożarowa</t>
  </si>
  <si>
    <t>75412 Ochotnicze straże pożarne</t>
  </si>
  <si>
    <t>282 Dotacja celowa z budżetu na finansowanie lub dofinansowanie zadań zleconych do realizacji stowarzyszeniom</t>
  </si>
  <si>
    <t>757 Obsługa długu publicznego</t>
  </si>
  <si>
    <t>75702 Obsługa papierów wartościowych, kredytów i pożyczek jednostek samorządu terytorialnego</t>
  </si>
  <si>
    <t>758 Różne rozliczenia</t>
  </si>
  <si>
    <t>75818 Rezerwy ogólne i celowe</t>
  </si>
  <si>
    <t>801 Oświata i wychowanie</t>
  </si>
  <si>
    <t>80101 Szkoły podstawowe</t>
  </si>
  <si>
    <t>80103 Oddziały przedszkolne w szkołach podstawowych</t>
  </si>
  <si>
    <t xml:space="preserve">80104 Przedszkola </t>
  </si>
  <si>
    <t>80110 Gimnazja</t>
  </si>
  <si>
    <t>80113 Dowożenie uczniów do szkół</t>
  </si>
  <si>
    <t>80146 Dokształcanie i doskonalenie nauczycieli</t>
  </si>
  <si>
    <t>80148 Stołówki szkolne i przedszkolne</t>
  </si>
  <si>
    <t>80149 Realizacja zadań wymagających stosowania specjalnej organizacji nauki i metod pracy dla dzieci w przedszkolach, oddziałach przedszkolnych w szkołach podstawowych i innych formach wychowania przedszkolnego</t>
  </si>
  <si>
    <t>80150 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</si>
  <si>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80195 Pozostała działalność</t>
  </si>
  <si>
    <t>851 Ochrona zdrowia</t>
  </si>
  <si>
    <t>85153 Zwalczanie narkomanii</t>
  </si>
  <si>
    <t>85154 Przeciwdziałanie alkoholizmowi</t>
  </si>
  <si>
    <t>85158 Izby wytrzeźwień</t>
  </si>
  <si>
    <t>852 Pomoc społeczna</t>
  </si>
  <si>
    <t>85202 Domy pomocy społecznej</t>
  </si>
  <si>
    <t>85204 Rodziny zastępcze</t>
  </si>
  <si>
    <t>85205 Zadania w zakresie przeciwdziałania przemocy w rodzinie</t>
  </si>
  <si>
    <t>85206 Wspieranie rodziny</t>
  </si>
  <si>
    <t>85212 Świadczenia rodzinne, świadczenia z funduszu alimentacyjneego oraz składki na ubezpieczenia emerytalne i rentowe z ubezpieczenia społecznego</t>
  </si>
  <si>
    <t>85213 Składki na ubezpieczenie zdrowotne opłacane za osoby pobierajace niektóre świadczenia z pomocy społecznej, niektóre świadczenia rodzinne oraz za osoby uczestniczące w zajęciach w centrum integracji społecznej.</t>
  </si>
  <si>
    <t>413 Składki na ubezpieczenie zdrowotne</t>
  </si>
  <si>
    <t>85214 Zasiłki i pomoc w naturze oraz składki na ubezpieczenia emerytalne i rentowe</t>
  </si>
  <si>
    <t>85215 Dodatki mieszkaniowe</t>
  </si>
  <si>
    <t>85216 Zasiłki stałe</t>
  </si>
  <si>
    <t>85219 Ośrodki pomocy społecznej</t>
  </si>
  <si>
    <t>85228 Usługi opiekuńcze i specjalistyczne usługi opiekuńcze</t>
  </si>
  <si>
    <t>85295 Pozostała działalność</t>
  </si>
  <si>
    <t>854 Edukacyjna opieka wychowawcza</t>
  </si>
  <si>
    <t>85401 Świetlice szkolne</t>
  </si>
  <si>
    <t>85415 Pomoc materialna dla uczniów</t>
  </si>
  <si>
    <t>900 Gospodarka komunalna i ochrona środowiska</t>
  </si>
  <si>
    <t>90001 Gospodarka ściekowa i ochrona wód</t>
  </si>
  <si>
    <t>90002 Gospodarka odpadami</t>
  </si>
  <si>
    <t>90003 Oczyszczanie miast i wsi</t>
  </si>
  <si>
    <t>90004 Utrzymanie zieleni w miastach i gminach</t>
  </si>
  <si>
    <t>90013 Schroniska dla zwierząt</t>
  </si>
  <si>
    <t>90015 Oświetlenie ulic, placów i dróg</t>
  </si>
  <si>
    <t>90019 Wpływy i wydatki związane z gromadzeniem środków z opłat i kar za korzystanie ze środowiska</t>
  </si>
  <si>
    <t>90095 Pozostała działalność</t>
  </si>
  <si>
    <t>921 Kultura i ochrona dziedzictwa narodowego</t>
  </si>
  <si>
    <t>92109 Domy i ośrodki kultury, świetlice i kluby</t>
  </si>
  <si>
    <t>92116 Biblioteki</t>
  </si>
  <si>
    <t>92120 Ochrona zabytków i opieka nad zabytkami</t>
  </si>
  <si>
    <t>92195 Pozostała działalność</t>
  </si>
  <si>
    <t>926 Kultura fizyczna</t>
  </si>
  <si>
    <t>92601 Obiekty sportowe</t>
  </si>
  <si>
    <t>92605 Zadania w zakresie kultury fizycznej</t>
  </si>
  <si>
    <t>fundusz sołecki</t>
  </si>
  <si>
    <t xml:space="preserve">  </t>
  </si>
  <si>
    <t>RAZEM</t>
  </si>
  <si>
    <t>6060  zakupy inwestycyjne</t>
  </si>
  <si>
    <t xml:space="preserve"> </t>
  </si>
  <si>
    <t>iwona antczak</t>
  </si>
  <si>
    <t>gośka ficner</t>
  </si>
  <si>
    <t>gośka wójtowicz</t>
  </si>
  <si>
    <t xml:space="preserve">aga kowalska </t>
  </si>
  <si>
    <t xml:space="preserve">kaśka Fryza </t>
  </si>
  <si>
    <t>juljan</t>
  </si>
  <si>
    <t xml:space="preserve">pozostałe </t>
  </si>
  <si>
    <t xml:space="preserve">razem </t>
  </si>
  <si>
    <t xml:space="preserve">f osiedlowy </t>
  </si>
  <si>
    <t>4210 Zakup materiałów i wyposażenia</t>
  </si>
  <si>
    <t>4300 Zakup usług pozostałych</t>
  </si>
  <si>
    <t>4010 Wynagrodzenia osobowe pracowników</t>
  </si>
  <si>
    <t>4040 Dodatkowe wynagrodzenie roczne</t>
  </si>
  <si>
    <t>4110 Składki na ubezpieczenia społeczne</t>
  </si>
  <si>
    <t>4120 Składki na Fundusz Pracy</t>
  </si>
  <si>
    <t>4410 Podróże służbowe krajowe</t>
  </si>
  <si>
    <t xml:space="preserve">4700 Szkolenia pracowników niebędących członkami korpusu służby cywilnej </t>
  </si>
  <si>
    <t>6050 Wydatki inwestycyjne jednostek budżetowych</t>
  </si>
  <si>
    <t>4260 Zakup energii</t>
  </si>
  <si>
    <t>4270 Zakup usług remontowych</t>
  </si>
  <si>
    <t>2960 Przelewy redystrybucyjne</t>
  </si>
  <si>
    <t>2480 Dotacja podmiotowa z budżetu dla samorządowej instytucji kultury</t>
  </si>
  <si>
    <t>4350 Zakup usług dostępu do sieci Internet</t>
  </si>
  <si>
    <t>4360 Opłaty z tytułu zakupu usług telekomunikacyjnych</t>
  </si>
  <si>
    <t>6060 Wydatki na zakupy inwestycyjne jednostek budżetowych</t>
  </si>
  <si>
    <t>2710 Dotacja celowa na pomoc finansową udzielaną między jednostkami samorządu terytorialnego na dofinansowanie własnych zadań bieżących</t>
  </si>
  <si>
    <t>4150 Dopłaty w spółkach prawa handlowego</t>
  </si>
  <si>
    <t>4170 Wynagrodzenia bezosobowe</t>
  </si>
  <si>
    <t>4430 Różne opłaty i składki</t>
  </si>
  <si>
    <t>2820 Dotacja celowa z budżetu na finansowanie lub dofinansowanie zadań zleconych do realizacji stowarzyszeniom</t>
  </si>
  <si>
    <t>3250 Stypendia różne</t>
  </si>
  <si>
    <t>3260 Inne formy pomocy dla uczniów</t>
  </si>
  <si>
    <t>3240 Stypendia dla uczniów</t>
  </si>
  <si>
    <t>4440 Odpisy na zakładowy fundusz świadczeń socjalnych</t>
  </si>
  <si>
    <t>4280 Zakup usług zdrowotnych</t>
  </si>
  <si>
    <t>4240 Zakup pomocy naukowych, dydaktycznych i książek</t>
  </si>
  <si>
    <t>3020 Wydatki osobowe niezaliczone do wynagrodzeń</t>
  </si>
  <si>
    <t>3110 Świadczenia społeczne</t>
  </si>
  <si>
    <t>2830 Dotacja celowa z budżetu na finansowanie lub dofinansowanie zadań zleconych do realizacji pozostałym jednostkom nie zaliczanym do sektora finansów publicznych</t>
  </si>
  <si>
    <t>4370 Opłata z tytułu zakupu usług telekomunikacyjnych świadczonych w stacjonarnej publicznej sieci telefonicznej.</t>
  </si>
  <si>
    <t>4140 Wpłaty na Państwowy Fundusz Rehabilitacji Osób Niepełnosprawnych</t>
  </si>
  <si>
    <t>4610 Koszty postępowania sądowego i prokuratorskiego</t>
  </si>
  <si>
    <t>4580 Pozostałe odsetki</t>
  </si>
  <si>
    <t>4330 Zakup usług przez jednostki samorządu terytorialnego od innych jednostek samorządu terytorialnego</t>
  </si>
  <si>
    <t>2360 Dotacje celowe z budżetu jednostki samorządu terytorialnego, udzielone w trybie art. 221 ustawy, na finansowanie lub dofinansowanie zadań zleconych do realizacji organizacjom prowadzącym działalność pożytku publicznego</t>
  </si>
  <si>
    <t>4220 Zakup środków żywności</t>
  </si>
  <si>
    <t>4420 Podróże służbowe zagraniczne</t>
  </si>
  <si>
    <t>2540 Dotacja podmiotowa z budżetu dla niepublicznej jednostki systemu oświaty</t>
  </si>
  <si>
    <t>2310 Dotacje celowe przekazane gminie na zadania bieżące realizowane na podstawie porozumień (umów) między jednostkami samorządu terytorialnego</t>
  </si>
  <si>
    <t>4810 Rezerwy</t>
  </si>
  <si>
    <t>8110 Odsetki od samorządowych papierów wartościowych lub zaciągniętych przez jednostkę samorządu terytorialnego kredytów i pożyczek</t>
  </si>
  <si>
    <t xml:space="preserve">3030 Różne wydatki na rzecz osób fizycznych </t>
  </si>
  <si>
    <t>4100 Wynagrodzenia agencyjno-prowizyjne</t>
  </si>
  <si>
    <t>4500 Pozostałe podatki na rzecz budżetów jednostek samorządu terytorialnego</t>
  </si>
  <si>
    <t>4230 zakup leków i materiałów medycznych</t>
  </si>
  <si>
    <t>6059Wydatki inwestycyjne jednostek budżetowych</t>
  </si>
  <si>
    <t>6057 Wydatki inwestycyjne jednostek budżetowych</t>
  </si>
  <si>
    <t>4590 Kary i odszkodowania wypłacane na rzecz osób fizycznych</t>
  </si>
  <si>
    <t>4530 Podatek od towarów i usług (VAT).</t>
  </si>
  <si>
    <t>4520 Opłaty na rzecz budżetów jednostek samorządu terytorialnego</t>
  </si>
  <si>
    <t>6050 0Wydatki inwestycyjne jednostek budżetowych</t>
  </si>
  <si>
    <t>6300 Dotacja celowa na pomoc finansową udzielaną między jednostkami samorządu terytorialnego na dofinansowanie własnych zadań inwestycyjnych i zakupów inwestycyjnych</t>
  </si>
  <si>
    <t>2850 Wpłaty gmin na rzecz izb rolniczych w wysokości 2% uzyskanych wpływów z podatku rolnego</t>
  </si>
  <si>
    <t>6230 Dotacje celowe z budżetu na finansowanie lub dofinansowanie kosztów realizacji inwestycji i zakupów inwestycyjnych jednostek nie zaliczanych do sektora finansów publicznych</t>
  </si>
  <si>
    <t>Rady Miejskiej Gminy Ślesin</t>
  </si>
  <si>
    <t>Załącznik Nr 2</t>
  </si>
  <si>
    <t>WYDATKI PLAN NA 2016</t>
  </si>
  <si>
    <t xml:space="preserve">2720 Dotacje celowe z budżetu na finansowanie lub dofinansowanie prac remontowych i konserwatorskich obiektów zabytkowych przekazane jednostkom nie należącym do sektora finansów publicznych </t>
  </si>
  <si>
    <t>do uchwały nr 118/XIII/15   z dnia 29 grudnia 2015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</si>
</sst>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[$€-2]\ #,##0.00_);[Red]\([$€-2]\ #,##0.00\)"/>
  </numFmts>
  <fonts count="41"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 wrapText="1" indent="1"/>
    </xf>
    <xf numFmtId="0" fontId="1" fillId="35" borderId="10" xfId="0" applyFont="1" applyFill="1" applyBorder="1" applyAlignment="1">
      <alignment horizontal="left" wrapText="1" indent="3"/>
    </xf>
    <xf numFmtId="0" fontId="1" fillId="35" borderId="11" xfId="0" applyFont="1" applyFill="1" applyBorder="1" applyAlignment="1">
      <alignment horizontal="left" wrapText="1" indent="3"/>
    </xf>
    <xf numFmtId="0" fontId="1" fillId="33" borderId="12" xfId="0" applyFont="1" applyFill="1" applyBorder="1" applyAlignment="1">
      <alignment wrapText="1"/>
    </xf>
    <xf numFmtId="0" fontId="1" fillId="35" borderId="13" xfId="0" applyFont="1" applyFill="1" applyBorder="1" applyAlignment="1">
      <alignment horizontal="left" wrapText="1" indent="3"/>
    </xf>
    <xf numFmtId="4" fontId="0" fillId="0" borderId="0" xfId="0" applyNumberFormat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4" borderId="15" xfId="0" applyNumberFormat="1" applyFont="1" applyFill="1" applyBorder="1" applyAlignment="1">
      <alignment horizontal="center" vertical="center" wrapText="1"/>
    </xf>
    <xf numFmtId="4" fontId="1" fillId="34" borderId="16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34" borderId="17" xfId="0" applyNumberFormat="1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2" fillId="35" borderId="17" xfId="0" applyNumberFormat="1" applyFont="1" applyFill="1" applyBorder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19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4" fontId="1" fillId="34" borderId="20" xfId="0" applyNumberFormat="1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4" fontId="2" fillId="35" borderId="22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2" fillId="35" borderId="21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4" fontId="2" fillId="35" borderId="20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4" fontId="1" fillId="34" borderId="24" xfId="0" applyNumberFormat="1" applyFont="1" applyFill="1" applyBorder="1" applyAlignment="1">
      <alignment horizontal="center" vertical="center" wrapText="1"/>
    </xf>
    <xf numFmtId="4" fontId="2" fillId="35" borderId="2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35" borderId="26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2" fillId="35" borderId="0" xfId="0" applyNumberFormat="1" applyFont="1" applyFill="1" applyBorder="1" applyAlignment="1">
      <alignment horizontal="center" vertical="center" wrapText="1"/>
    </xf>
    <xf numFmtId="4" fontId="4" fillId="35" borderId="16" xfId="0" applyNumberFormat="1" applyFont="1" applyFill="1" applyBorder="1" applyAlignment="1">
      <alignment horizontal="center" vertical="center" wrapText="1"/>
    </xf>
    <xf numFmtId="4" fontId="4" fillId="35" borderId="16" xfId="0" applyNumberFormat="1" applyFont="1" applyFill="1" applyBorder="1" applyAlignment="1">
      <alignment horizontal="center" vertical="center" wrapText="1"/>
    </xf>
    <xf numFmtId="4" fontId="5" fillId="35" borderId="15" xfId="0" applyNumberFormat="1" applyFont="1" applyFill="1" applyBorder="1" applyAlignment="1">
      <alignment horizontal="center" vertical="center" wrapText="1"/>
    </xf>
    <xf numFmtId="4" fontId="5" fillId="35" borderId="16" xfId="0" applyNumberFormat="1" applyFont="1" applyFill="1" applyBorder="1" applyAlignment="1">
      <alignment horizontal="center" vertical="center" wrapText="1"/>
    </xf>
    <xf numFmtId="4" fontId="1" fillId="34" borderId="27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3" fillId="0" borderId="0" xfId="58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1"/>
  <sheetViews>
    <sheetView zoomScalePageLayoutView="0" workbookViewId="0" topLeftCell="A454">
      <selection activeCell="D430" sqref="D430"/>
    </sheetView>
  </sheetViews>
  <sheetFormatPr defaultColWidth="9.00390625" defaultRowHeight="12.75"/>
  <cols>
    <col min="1" max="1" width="63.25390625" style="15" customWidth="1"/>
    <col min="2" max="2" width="19.625" style="7" customWidth="1"/>
    <col min="3" max="4" width="19.125" style="7" customWidth="1"/>
    <col min="5" max="5" width="12.875" style="7" customWidth="1"/>
    <col min="6" max="6" width="14.875" style="0" customWidth="1"/>
  </cols>
  <sheetData>
    <row r="1" ht="11.25" customHeight="1"/>
    <row r="2" spans="5:6" ht="17.25" customHeight="1" thickBot="1">
      <c r="E2" s="7" t="s">
        <v>105</v>
      </c>
      <c r="F2" t="s">
        <v>118</v>
      </c>
    </row>
    <row r="3" spans="1:5" ht="33" customHeight="1" thickBot="1">
      <c r="A3" s="5" t="s">
        <v>0</v>
      </c>
      <c r="B3" s="8">
        <f>SUM(B4,B8,B10)</f>
        <v>8296726.86</v>
      </c>
      <c r="C3" s="8">
        <f>SUM(C4,C8,C10)</f>
        <v>1131282.37</v>
      </c>
      <c r="D3" s="8">
        <f>SUM(D4,D8,D10)</f>
        <v>1813650</v>
      </c>
      <c r="E3" s="8">
        <f>SUM(E4,E8,E10)</f>
        <v>7692.11</v>
      </c>
    </row>
    <row r="4" spans="1:5" ht="33" customHeight="1" thickBot="1">
      <c r="A4" s="2" t="s">
        <v>1</v>
      </c>
      <c r="B4" s="9">
        <f>SUM(B5:B7)</f>
        <v>8013000</v>
      </c>
      <c r="C4" s="9">
        <f>SUM(C5:C7)</f>
        <v>851797.75</v>
      </c>
      <c r="D4" s="9">
        <f>SUM(D5:D7)</f>
        <v>1805000</v>
      </c>
      <c r="E4" s="9">
        <f>SUM(E5:E7)</f>
        <v>7692.11</v>
      </c>
    </row>
    <row r="5" spans="1:5" ht="33" customHeight="1" thickBot="1">
      <c r="A5" s="3" t="s">
        <v>120</v>
      </c>
      <c r="B5" s="13">
        <v>15000</v>
      </c>
      <c r="C5" s="14">
        <v>0</v>
      </c>
      <c r="D5" s="14">
        <v>0</v>
      </c>
      <c r="E5" s="14">
        <v>0</v>
      </c>
    </row>
    <row r="6" spans="1:5" ht="33" customHeight="1" thickBot="1">
      <c r="A6" s="3" t="s">
        <v>127</v>
      </c>
      <c r="B6" s="13">
        <v>7898000</v>
      </c>
      <c r="C6" s="14">
        <v>809818.2</v>
      </c>
      <c r="D6" s="14">
        <v>1705000</v>
      </c>
      <c r="E6" s="14">
        <v>7692.11</v>
      </c>
    </row>
    <row r="7" spans="1:5" ht="57.75" customHeight="1" thickBot="1">
      <c r="A7" s="3" t="s">
        <v>173</v>
      </c>
      <c r="B7" s="13">
        <v>100000</v>
      </c>
      <c r="C7" s="14">
        <v>41979.55</v>
      </c>
      <c r="D7" s="14">
        <v>100000</v>
      </c>
      <c r="E7" s="19">
        <v>0</v>
      </c>
    </row>
    <row r="8" spans="1:5" ht="33" customHeight="1" thickBot="1">
      <c r="A8" s="2" t="s">
        <v>3</v>
      </c>
      <c r="B8" s="9">
        <f>SUM(B9)</f>
        <v>9577</v>
      </c>
      <c r="C8" s="9">
        <f>SUM(C9)</f>
        <v>5334.76</v>
      </c>
      <c r="D8" s="9">
        <f>SUM(D9)</f>
        <v>8650</v>
      </c>
      <c r="E8" s="23">
        <f>SUM(E9)</f>
        <v>0</v>
      </c>
    </row>
    <row r="9" spans="1:5" ht="33" customHeight="1" thickBot="1">
      <c r="A9" s="3" t="s">
        <v>172</v>
      </c>
      <c r="B9" s="13">
        <v>9577</v>
      </c>
      <c r="C9" s="14">
        <v>5334.76</v>
      </c>
      <c r="D9" s="40">
        <v>8650</v>
      </c>
      <c r="E9" s="25">
        <v>0</v>
      </c>
    </row>
    <row r="10" spans="1:5" ht="33" customHeight="1" thickBot="1">
      <c r="A10" s="2" t="s">
        <v>4</v>
      </c>
      <c r="B10" s="9">
        <f>SUM(B11:B15)</f>
        <v>274149.86</v>
      </c>
      <c r="C10" s="9">
        <f>SUM(C11:C15)</f>
        <v>274149.86</v>
      </c>
      <c r="D10" s="9">
        <f>SUM(D11:D15)</f>
        <v>0</v>
      </c>
      <c r="E10" s="23">
        <f>SUM(E11:E15)</f>
        <v>0</v>
      </c>
    </row>
    <row r="11" spans="1:5" ht="33" customHeight="1" thickBot="1">
      <c r="A11" s="3" t="s">
        <v>123</v>
      </c>
      <c r="B11" s="13">
        <v>721.98</v>
      </c>
      <c r="C11" s="14">
        <v>721.98</v>
      </c>
      <c r="D11" s="14">
        <v>0</v>
      </c>
      <c r="E11" s="17">
        <v>0</v>
      </c>
    </row>
    <row r="12" spans="1:5" ht="33" customHeight="1" thickBot="1">
      <c r="A12" s="3" t="s">
        <v>124</v>
      </c>
      <c r="B12" s="13">
        <v>102.9</v>
      </c>
      <c r="C12" s="14">
        <v>102.9</v>
      </c>
      <c r="D12" s="14">
        <v>0</v>
      </c>
      <c r="E12" s="14">
        <v>0</v>
      </c>
    </row>
    <row r="13" spans="1:5" ht="33" customHeight="1" thickBot="1">
      <c r="A13" s="3" t="s">
        <v>137</v>
      </c>
      <c r="B13" s="13">
        <v>4200</v>
      </c>
      <c r="C13" s="14">
        <v>4200</v>
      </c>
      <c r="D13" s="14">
        <v>0</v>
      </c>
      <c r="E13" s="14">
        <v>0</v>
      </c>
    </row>
    <row r="14" spans="1:5" ht="33" customHeight="1" thickBot="1">
      <c r="A14" s="3" t="s">
        <v>120</v>
      </c>
      <c r="B14" s="13">
        <v>350.61</v>
      </c>
      <c r="C14" s="14">
        <v>350.61</v>
      </c>
      <c r="D14" s="14">
        <v>0</v>
      </c>
      <c r="E14" s="14">
        <v>0</v>
      </c>
    </row>
    <row r="15" spans="1:5" ht="33" customHeight="1" thickBot="1">
      <c r="A15" s="3" t="s">
        <v>138</v>
      </c>
      <c r="B15" s="13">
        <v>268774.37</v>
      </c>
      <c r="C15" s="14">
        <v>268774.37</v>
      </c>
      <c r="D15" s="14">
        <v>0</v>
      </c>
      <c r="E15" s="14">
        <v>0</v>
      </c>
    </row>
    <row r="16" spans="1:5" ht="33" customHeight="1" thickBot="1">
      <c r="A16" s="1" t="s">
        <v>9</v>
      </c>
      <c r="B16" s="11">
        <f aca="true" t="shared" si="0" ref="B16:E17">SUM(B17)</f>
        <v>16000</v>
      </c>
      <c r="C16" s="11">
        <f t="shared" si="0"/>
        <v>10800</v>
      </c>
      <c r="D16" s="11">
        <f t="shared" si="0"/>
        <v>16000</v>
      </c>
      <c r="E16" s="24">
        <f t="shared" si="0"/>
        <v>0</v>
      </c>
    </row>
    <row r="17" spans="1:5" ht="33" customHeight="1" thickBot="1">
      <c r="A17" s="2" t="s">
        <v>10</v>
      </c>
      <c r="B17" s="9">
        <f t="shared" si="0"/>
        <v>16000</v>
      </c>
      <c r="C17" s="9">
        <f t="shared" si="0"/>
        <v>10800</v>
      </c>
      <c r="D17" s="9">
        <f t="shared" si="0"/>
        <v>16000</v>
      </c>
      <c r="E17" s="23">
        <f t="shared" si="0"/>
        <v>0</v>
      </c>
    </row>
    <row r="18" spans="1:5" ht="33" customHeight="1" thickBot="1">
      <c r="A18" s="3" t="s">
        <v>120</v>
      </c>
      <c r="B18" s="13">
        <v>16000</v>
      </c>
      <c r="C18" s="14">
        <v>10800</v>
      </c>
      <c r="D18" s="14">
        <v>16000</v>
      </c>
      <c r="E18" s="17">
        <v>0</v>
      </c>
    </row>
    <row r="19" spans="1:5" ht="33" customHeight="1" thickBot="1">
      <c r="A19" s="1" t="s">
        <v>11</v>
      </c>
      <c r="B19" s="11">
        <f>SUM(B20,B22,B24)</f>
        <v>2142100</v>
      </c>
      <c r="C19" s="11">
        <f>SUM(C20,C22,C24)</f>
        <v>635939.6699999999</v>
      </c>
      <c r="D19" s="11">
        <f>SUM(D20,D22,D24)</f>
        <v>2165800</v>
      </c>
      <c r="E19" s="11">
        <f>SUM(E20,E22,E24)</f>
        <v>65377.72</v>
      </c>
    </row>
    <row r="20" spans="1:5" ht="33" customHeight="1" thickBot="1">
      <c r="A20" s="2" t="s">
        <v>12</v>
      </c>
      <c r="B20" s="9">
        <f>SUM(B21)</f>
        <v>450000</v>
      </c>
      <c r="C20" s="9">
        <f>SUM(C21)</f>
        <v>300000</v>
      </c>
      <c r="D20" s="9">
        <f>SUM(D21)</f>
        <v>300000</v>
      </c>
      <c r="E20" s="9">
        <f>SUM(E21)</f>
        <v>0</v>
      </c>
    </row>
    <row r="21" spans="1:5" ht="33" customHeight="1" thickBot="1">
      <c r="A21" s="3" t="s">
        <v>120</v>
      </c>
      <c r="B21" s="13">
        <v>450000</v>
      </c>
      <c r="C21" s="14">
        <v>300000</v>
      </c>
      <c r="D21" s="14">
        <v>300000</v>
      </c>
      <c r="E21" s="14">
        <v>0</v>
      </c>
    </row>
    <row r="22" spans="1:5" ht="33" customHeight="1" thickBot="1">
      <c r="A22" s="2" t="s">
        <v>13</v>
      </c>
      <c r="B22" s="9">
        <f>SUM(B23)</f>
        <v>260000</v>
      </c>
      <c r="C22" s="9">
        <f>SUM(C23)</f>
        <v>0</v>
      </c>
      <c r="D22" s="9">
        <f>SUM(D23)</f>
        <v>0</v>
      </c>
      <c r="E22" s="9">
        <f>SUM(E23)</f>
        <v>0</v>
      </c>
    </row>
    <row r="23" spans="1:5" ht="53.25" customHeight="1" thickBot="1">
      <c r="A23" s="3" t="s">
        <v>171</v>
      </c>
      <c r="B23" s="13">
        <v>260000</v>
      </c>
      <c r="C23" s="14">
        <v>0</v>
      </c>
      <c r="D23" s="14">
        <v>0</v>
      </c>
      <c r="E23" s="14">
        <v>0</v>
      </c>
    </row>
    <row r="24" spans="1:5" ht="33" customHeight="1" thickBot="1">
      <c r="A24" s="2" t="s">
        <v>14</v>
      </c>
      <c r="B24" s="9">
        <f>SUM(B25:B30)</f>
        <v>1432100</v>
      </c>
      <c r="C24" s="9">
        <f>SUM(C25:C30)</f>
        <v>335939.67</v>
      </c>
      <c r="D24" s="9">
        <f>SUM(D25:D30)</f>
        <v>1865800</v>
      </c>
      <c r="E24" s="9">
        <f>SUM(E25:E30)</f>
        <v>65377.72</v>
      </c>
    </row>
    <row r="25" spans="1:5" ht="33" customHeight="1" thickBot="1">
      <c r="A25" s="3" t="s">
        <v>7</v>
      </c>
      <c r="B25" s="13">
        <v>0</v>
      </c>
      <c r="C25" s="14">
        <v>0</v>
      </c>
      <c r="D25" s="14">
        <v>0</v>
      </c>
      <c r="E25" s="14">
        <v>0</v>
      </c>
    </row>
    <row r="26" spans="1:5" ht="33" customHeight="1" thickBot="1">
      <c r="A26" s="3" t="s">
        <v>119</v>
      </c>
      <c r="B26" s="13">
        <v>12000</v>
      </c>
      <c r="C26" s="14">
        <v>787.65</v>
      </c>
      <c r="D26" s="14">
        <v>10000</v>
      </c>
      <c r="E26" s="14">
        <v>0</v>
      </c>
    </row>
    <row r="27" spans="1:5" ht="33" customHeight="1" thickBot="1">
      <c r="A27" s="3" t="s">
        <v>129</v>
      </c>
      <c r="B27" s="13">
        <v>187890.59</v>
      </c>
      <c r="C27" s="14">
        <v>149301.24</v>
      </c>
      <c r="D27" s="14">
        <v>310000</v>
      </c>
      <c r="E27" s="14">
        <v>7000</v>
      </c>
    </row>
    <row r="28" spans="1:5" ht="33" customHeight="1" thickBot="1">
      <c r="A28" s="3" t="s">
        <v>120</v>
      </c>
      <c r="B28" s="13">
        <v>230609.41</v>
      </c>
      <c r="C28" s="14">
        <v>127557.1</v>
      </c>
      <c r="D28" s="14">
        <v>260000</v>
      </c>
      <c r="E28" s="14">
        <v>9200</v>
      </c>
    </row>
    <row r="29" spans="1:5" ht="33" customHeight="1" thickBot="1">
      <c r="A29" s="3" t="s">
        <v>169</v>
      </c>
      <c r="B29" s="13">
        <v>6000</v>
      </c>
      <c r="C29" s="14">
        <v>3739.68</v>
      </c>
      <c r="D29" s="14">
        <v>6000</v>
      </c>
      <c r="E29" s="14">
        <v>0</v>
      </c>
    </row>
    <row r="30" spans="1:6" ht="33" customHeight="1" thickBot="1">
      <c r="A30" s="3" t="s">
        <v>127</v>
      </c>
      <c r="B30" s="13">
        <v>995600</v>
      </c>
      <c r="C30" s="14">
        <v>54554</v>
      </c>
      <c r="D30" s="14">
        <v>1279800</v>
      </c>
      <c r="E30" s="14">
        <v>49177.72</v>
      </c>
      <c r="F30" s="39" t="s">
        <v>109</v>
      </c>
    </row>
    <row r="31" spans="1:5" ht="33" customHeight="1" thickBot="1">
      <c r="A31" s="1" t="s">
        <v>16</v>
      </c>
      <c r="B31" s="11">
        <f>SUM(B32)</f>
        <v>260200</v>
      </c>
      <c r="C31" s="11">
        <f>SUM(C32)</f>
        <v>223559.72999999998</v>
      </c>
      <c r="D31" s="11">
        <f>SUM(D32)</f>
        <v>122450</v>
      </c>
      <c r="E31" s="11">
        <f>SUM(E32)</f>
        <v>6577</v>
      </c>
    </row>
    <row r="32" spans="1:5" ht="33" customHeight="1" thickBot="1">
      <c r="A32" s="2" t="s">
        <v>17</v>
      </c>
      <c r="B32" s="9">
        <f>SUM(B33:B40)</f>
        <v>260200</v>
      </c>
      <c r="C32" s="9">
        <f>SUM(C33:C40)</f>
        <v>223559.72999999998</v>
      </c>
      <c r="D32" s="9">
        <f>SUM(D33:D40)</f>
        <v>122450</v>
      </c>
      <c r="E32" s="9">
        <f>SUM(E33:E40)</f>
        <v>6577</v>
      </c>
    </row>
    <row r="33" spans="1:5" ht="33" customHeight="1" thickBot="1">
      <c r="A33" s="3" t="s">
        <v>123</v>
      </c>
      <c r="B33" s="13">
        <v>3100</v>
      </c>
      <c r="C33" s="14">
        <v>2784.59</v>
      </c>
      <c r="D33" s="14">
        <v>3500</v>
      </c>
      <c r="E33" s="14">
        <v>0</v>
      </c>
    </row>
    <row r="34" spans="1:5" ht="33" customHeight="1" thickBot="1">
      <c r="A34" s="3" t="s">
        <v>124</v>
      </c>
      <c r="B34" s="13">
        <v>445</v>
      </c>
      <c r="C34" s="14">
        <v>396.9</v>
      </c>
      <c r="D34" s="14">
        <v>500</v>
      </c>
      <c r="E34" s="14">
        <v>0</v>
      </c>
    </row>
    <row r="35" spans="1:5" ht="33" customHeight="1" thickBot="1">
      <c r="A35" s="3" t="s">
        <v>137</v>
      </c>
      <c r="B35" s="13">
        <v>37300</v>
      </c>
      <c r="C35" s="14">
        <v>34624.1</v>
      </c>
      <c r="D35" s="14">
        <v>45000</v>
      </c>
      <c r="E35" s="14">
        <v>0</v>
      </c>
    </row>
    <row r="36" spans="1:5" ht="33" customHeight="1" thickBot="1">
      <c r="A36" s="3" t="s">
        <v>119</v>
      </c>
      <c r="B36" s="13">
        <v>13000</v>
      </c>
      <c r="C36" s="14">
        <v>10427.78</v>
      </c>
      <c r="D36" s="14">
        <v>24000</v>
      </c>
      <c r="E36" s="14">
        <v>4000</v>
      </c>
    </row>
    <row r="37" spans="1:5" ht="33" customHeight="1" thickBot="1">
      <c r="A37" s="3" t="s">
        <v>128</v>
      </c>
      <c r="B37" s="13">
        <v>2000</v>
      </c>
      <c r="C37" s="14">
        <v>969.77</v>
      </c>
      <c r="D37" s="41">
        <v>1850</v>
      </c>
      <c r="E37" s="14">
        <v>0</v>
      </c>
    </row>
    <row r="38" spans="1:5" ht="33" customHeight="1" thickBot="1">
      <c r="A38" s="3" t="s">
        <v>120</v>
      </c>
      <c r="B38" s="13">
        <v>110155</v>
      </c>
      <c r="C38" s="14">
        <v>101973.59</v>
      </c>
      <c r="D38" s="14">
        <v>42600</v>
      </c>
      <c r="E38" s="14">
        <v>2577</v>
      </c>
    </row>
    <row r="39" spans="1:5" ht="33" customHeight="1" thickBot="1">
      <c r="A39" s="3" t="s">
        <v>138</v>
      </c>
      <c r="B39" s="13">
        <v>4200</v>
      </c>
      <c r="C39" s="14">
        <v>4183</v>
      </c>
      <c r="D39" s="14">
        <v>5000</v>
      </c>
      <c r="E39" s="14">
        <v>0</v>
      </c>
    </row>
    <row r="40" spans="1:5" ht="33" customHeight="1" thickBot="1">
      <c r="A40" s="3" t="s">
        <v>127</v>
      </c>
      <c r="B40" s="13">
        <v>90000</v>
      </c>
      <c r="C40" s="14">
        <v>68200</v>
      </c>
      <c r="D40" s="14">
        <v>0</v>
      </c>
      <c r="E40" s="14">
        <v>0</v>
      </c>
    </row>
    <row r="41" spans="1:5" ht="33" customHeight="1" thickBot="1">
      <c r="A41" s="1" t="s">
        <v>19</v>
      </c>
      <c r="B41" s="11">
        <f>SUM(B42,)</f>
        <v>2997890</v>
      </c>
      <c r="C41" s="11">
        <f>SUM(C42,)</f>
        <v>892626.78</v>
      </c>
      <c r="D41" s="11">
        <f>SUM(D42,)</f>
        <v>1592000</v>
      </c>
      <c r="E41" s="11">
        <f>SUM(E42,)</f>
        <v>7209.42</v>
      </c>
    </row>
    <row r="42" spans="1:5" ht="33" customHeight="1" thickBot="1">
      <c r="A42" s="2" t="s">
        <v>20</v>
      </c>
      <c r="B42" s="9">
        <f>SUM(B43:B56)</f>
        <v>2997890</v>
      </c>
      <c r="C42" s="9">
        <f>SUM(C43:C56)</f>
        <v>892626.78</v>
      </c>
      <c r="D42" s="9">
        <f>SUM(D43:D56)</f>
        <v>1592000</v>
      </c>
      <c r="E42" s="9">
        <f>SUM(E43:E56)</f>
        <v>7209.42</v>
      </c>
    </row>
    <row r="43" spans="1:5" ht="33" customHeight="1" thickBot="1">
      <c r="A43" s="3" t="s">
        <v>123</v>
      </c>
      <c r="B43" s="13">
        <v>3250</v>
      </c>
      <c r="C43" s="14">
        <v>2159.1</v>
      </c>
      <c r="D43" s="14">
        <v>3500</v>
      </c>
      <c r="E43" s="14">
        <v>0</v>
      </c>
    </row>
    <row r="44" spans="1:5" ht="33" customHeight="1" thickBot="1">
      <c r="A44" s="3" t="s">
        <v>124</v>
      </c>
      <c r="B44" s="13">
        <v>500</v>
      </c>
      <c r="C44" s="14">
        <v>0</v>
      </c>
      <c r="D44" s="14">
        <v>500</v>
      </c>
      <c r="E44" s="14">
        <v>0</v>
      </c>
    </row>
    <row r="45" spans="1:5" ht="33" customHeight="1" thickBot="1">
      <c r="A45" s="3" t="s">
        <v>137</v>
      </c>
      <c r="B45" s="13">
        <v>19000</v>
      </c>
      <c r="C45" s="14">
        <v>11477.7</v>
      </c>
      <c r="D45" s="14">
        <v>20000</v>
      </c>
      <c r="E45" s="14">
        <v>0</v>
      </c>
    </row>
    <row r="46" spans="1:6" ht="33" customHeight="1" thickBot="1">
      <c r="A46" s="3" t="s">
        <v>119</v>
      </c>
      <c r="B46" s="13">
        <v>152780</v>
      </c>
      <c r="C46" s="14">
        <v>77669.58</v>
      </c>
      <c r="D46" s="14">
        <v>181000</v>
      </c>
      <c r="E46" s="14">
        <v>7209.42</v>
      </c>
      <c r="F46" s="39">
        <v>5500</v>
      </c>
    </row>
    <row r="47" spans="1:5" ht="33" customHeight="1" thickBot="1">
      <c r="A47" s="3" t="s">
        <v>128</v>
      </c>
      <c r="B47" s="13">
        <v>14000</v>
      </c>
      <c r="C47" s="14">
        <v>7162.33</v>
      </c>
      <c r="D47" s="14">
        <v>14000</v>
      </c>
      <c r="E47" s="14">
        <v>0</v>
      </c>
    </row>
    <row r="48" spans="1:5" ht="33" customHeight="1" thickBot="1">
      <c r="A48" s="3" t="s">
        <v>129</v>
      </c>
      <c r="B48" s="13">
        <v>20000</v>
      </c>
      <c r="C48" s="14">
        <v>10200</v>
      </c>
      <c r="D48" s="14">
        <v>20000</v>
      </c>
      <c r="E48" s="14">
        <v>0</v>
      </c>
    </row>
    <row r="49" spans="1:5" ht="33" customHeight="1" thickBot="1">
      <c r="A49" s="3" t="s">
        <v>120</v>
      </c>
      <c r="B49" s="13">
        <v>215360</v>
      </c>
      <c r="C49" s="14">
        <v>133147.58</v>
      </c>
      <c r="D49" s="14">
        <v>230000</v>
      </c>
      <c r="E49" s="14">
        <v>0</v>
      </c>
    </row>
    <row r="50" spans="1:5" ht="33" customHeight="1" thickBot="1">
      <c r="A50" s="3" t="s">
        <v>138</v>
      </c>
      <c r="B50" s="13">
        <v>8000</v>
      </c>
      <c r="C50" s="14">
        <v>7625</v>
      </c>
      <c r="D50" s="14">
        <v>8000</v>
      </c>
      <c r="E50" s="14">
        <v>0</v>
      </c>
    </row>
    <row r="51" spans="1:5" ht="33" customHeight="1" thickBot="1">
      <c r="A51" s="3" t="s">
        <v>168</v>
      </c>
      <c r="B51" s="13">
        <v>90000</v>
      </c>
      <c r="C51" s="14">
        <v>50016</v>
      </c>
      <c r="D51" s="14">
        <v>90000</v>
      </c>
      <c r="E51" s="14">
        <v>0</v>
      </c>
    </row>
    <row r="52" spans="1:5" ht="33" customHeight="1" thickBot="1">
      <c r="A52" s="3" t="s">
        <v>167</v>
      </c>
      <c r="B52" s="13">
        <v>25000</v>
      </c>
      <c r="C52" s="14">
        <v>11307.32</v>
      </c>
      <c r="D52" s="14">
        <v>25000</v>
      </c>
      <c r="E52" s="14">
        <v>0</v>
      </c>
    </row>
    <row r="53" spans="1:5" ht="33" customHeight="1" thickBot="1">
      <c r="A53" s="3" t="s">
        <v>170</v>
      </c>
      <c r="B53" s="13">
        <v>2450000</v>
      </c>
      <c r="C53" s="14">
        <v>581862.17</v>
      </c>
      <c r="D53" s="14">
        <v>400000</v>
      </c>
      <c r="E53" s="14">
        <v>0</v>
      </c>
    </row>
    <row r="54" spans="1:5" ht="33" customHeight="1" thickBot="1">
      <c r="A54" s="3" t="s">
        <v>166</v>
      </c>
      <c r="B54" s="42">
        <v>0</v>
      </c>
      <c r="C54" s="43">
        <v>0</v>
      </c>
      <c r="D54" s="14">
        <v>300000</v>
      </c>
      <c r="E54" s="14">
        <v>0</v>
      </c>
    </row>
    <row r="55" spans="1:5" ht="33" customHeight="1" thickBot="1">
      <c r="A55" s="3" t="s">
        <v>165</v>
      </c>
      <c r="B55" s="42">
        <v>0</v>
      </c>
      <c r="C55" s="43">
        <v>0</v>
      </c>
      <c r="D55" s="14">
        <v>300000</v>
      </c>
      <c r="E55" s="14">
        <v>0</v>
      </c>
    </row>
    <row r="56" spans="1:5" ht="33" customHeight="1" thickBot="1">
      <c r="A56" s="3" t="s">
        <v>134</v>
      </c>
      <c r="B56" s="13">
        <v>0</v>
      </c>
      <c r="C56" s="14">
        <v>0</v>
      </c>
      <c r="D56" s="14">
        <v>0</v>
      </c>
      <c r="E56" s="14">
        <v>0</v>
      </c>
    </row>
    <row r="57" spans="1:5" ht="33" customHeight="1" thickBot="1">
      <c r="A57" s="1" t="s">
        <v>21</v>
      </c>
      <c r="B57" s="11">
        <f aca="true" t="shared" si="1" ref="B57:E58">SUM(B58)</f>
        <v>250000</v>
      </c>
      <c r="C57" s="11">
        <f t="shared" si="1"/>
        <v>76614.17</v>
      </c>
      <c r="D57" s="11">
        <f t="shared" si="1"/>
        <v>200000</v>
      </c>
      <c r="E57" s="11">
        <f t="shared" si="1"/>
        <v>0</v>
      </c>
    </row>
    <row r="58" spans="1:5" ht="33" customHeight="1" thickBot="1">
      <c r="A58" s="2" t="s">
        <v>22</v>
      </c>
      <c r="B58" s="9">
        <f t="shared" si="1"/>
        <v>250000</v>
      </c>
      <c r="C58" s="9">
        <f t="shared" si="1"/>
        <v>76614.17</v>
      </c>
      <c r="D58" s="9">
        <f t="shared" si="1"/>
        <v>200000</v>
      </c>
      <c r="E58" s="9">
        <f t="shared" si="1"/>
        <v>0</v>
      </c>
    </row>
    <row r="59" spans="1:5" ht="33" customHeight="1" thickBot="1">
      <c r="A59" s="3" t="s">
        <v>120</v>
      </c>
      <c r="B59" s="13">
        <v>250000</v>
      </c>
      <c r="C59" s="14">
        <v>76614.17</v>
      </c>
      <c r="D59" s="14">
        <v>200000</v>
      </c>
      <c r="E59" s="14">
        <v>0</v>
      </c>
    </row>
    <row r="60" spans="1:5" ht="33" customHeight="1" thickBot="1">
      <c r="A60" s="1" t="s">
        <v>23</v>
      </c>
      <c r="B60" s="11">
        <f>SUM(B61,B69,B74,B100,B104)</f>
        <v>5738999</v>
      </c>
      <c r="C60" s="11">
        <f>SUM(C61,C69,C74,C100,C104)</f>
        <v>3879637.4999999995</v>
      </c>
      <c r="D60" s="11">
        <f>SUM(D61,D69,D74,D100,D104)</f>
        <v>6573970</v>
      </c>
      <c r="E60" s="11">
        <f>SUM(E61,E69,E74,E100,E104)</f>
        <v>0</v>
      </c>
    </row>
    <row r="61" spans="1:5" ht="33" customHeight="1" thickBot="1">
      <c r="A61" s="2" t="s">
        <v>24</v>
      </c>
      <c r="B61" s="9">
        <f>SUM(B62:B68)</f>
        <v>96099</v>
      </c>
      <c r="C61" s="9">
        <f>SUM(C62:C68)</f>
        <v>72087</v>
      </c>
      <c r="D61" s="9">
        <f>SUM(D62:D68)</f>
        <v>103900</v>
      </c>
      <c r="E61" s="9">
        <f>SUM(E62:E68)</f>
        <v>0</v>
      </c>
    </row>
    <row r="62" spans="1:5" ht="33" customHeight="1" thickBot="1">
      <c r="A62" s="3" t="s">
        <v>121</v>
      </c>
      <c r="B62" s="13">
        <v>70000</v>
      </c>
      <c r="C62" s="14">
        <v>50000</v>
      </c>
      <c r="D62" s="13">
        <v>76000</v>
      </c>
      <c r="E62" s="14">
        <v>0</v>
      </c>
    </row>
    <row r="63" spans="1:5" ht="33" customHeight="1" thickBot="1">
      <c r="A63" s="3" t="s">
        <v>122</v>
      </c>
      <c r="B63" s="13">
        <v>9000</v>
      </c>
      <c r="C63" s="14">
        <v>9000</v>
      </c>
      <c r="D63" s="13">
        <v>9630</v>
      </c>
      <c r="E63" s="14">
        <v>0</v>
      </c>
    </row>
    <row r="64" spans="1:5" ht="33" customHeight="1" thickBot="1">
      <c r="A64" s="3" t="s">
        <v>123</v>
      </c>
      <c r="B64" s="13">
        <v>12500</v>
      </c>
      <c r="C64" s="14">
        <v>8908</v>
      </c>
      <c r="D64" s="13">
        <v>13400</v>
      </c>
      <c r="E64" s="14">
        <v>0</v>
      </c>
    </row>
    <row r="65" spans="1:5" ht="33" customHeight="1" thickBot="1">
      <c r="A65" s="3" t="s">
        <v>124</v>
      </c>
      <c r="B65" s="13">
        <v>2000</v>
      </c>
      <c r="C65" s="14">
        <v>1580</v>
      </c>
      <c r="D65" s="13">
        <v>2150</v>
      </c>
      <c r="E65" s="14">
        <v>0</v>
      </c>
    </row>
    <row r="66" spans="1:5" ht="33" customHeight="1" thickBot="1">
      <c r="A66" s="3" t="s">
        <v>119</v>
      </c>
      <c r="B66" s="13">
        <v>0</v>
      </c>
      <c r="C66" s="14">
        <v>0</v>
      </c>
      <c r="D66" s="13">
        <v>0</v>
      </c>
      <c r="E66" s="14">
        <v>0</v>
      </c>
    </row>
    <row r="67" spans="1:5" ht="33" customHeight="1" thickBot="1">
      <c r="A67" s="3" t="s">
        <v>2</v>
      </c>
      <c r="B67" s="13">
        <v>0</v>
      </c>
      <c r="C67" s="14">
        <v>0</v>
      </c>
      <c r="D67" s="13">
        <v>0</v>
      </c>
      <c r="E67" s="14">
        <v>0</v>
      </c>
    </row>
    <row r="68" spans="1:5" ht="33" customHeight="1" thickBot="1">
      <c r="A68" s="3" t="s">
        <v>143</v>
      </c>
      <c r="B68" s="13">
        <v>2599</v>
      </c>
      <c r="C68" s="14">
        <v>2599</v>
      </c>
      <c r="D68" s="13">
        <v>2720</v>
      </c>
      <c r="E68" s="14">
        <v>0</v>
      </c>
    </row>
    <row r="69" spans="1:5" ht="33" customHeight="1" thickBot="1">
      <c r="A69" s="2" t="s">
        <v>28</v>
      </c>
      <c r="B69" s="9">
        <f>SUM(B70:B73)</f>
        <v>236000</v>
      </c>
      <c r="C69" s="9">
        <f>SUM(C70:C73)</f>
        <v>157675.15</v>
      </c>
      <c r="D69" s="9">
        <f>SUM(D70:D73)</f>
        <v>231000</v>
      </c>
      <c r="E69" s="9">
        <f>SUM(E70:E73)</f>
        <v>0</v>
      </c>
    </row>
    <row r="70" spans="1:5" ht="33" customHeight="1" thickBot="1">
      <c r="A70" s="3" t="s">
        <v>161</v>
      </c>
      <c r="B70" s="13">
        <v>205000</v>
      </c>
      <c r="C70" s="14">
        <v>139075.43</v>
      </c>
      <c r="D70" s="14">
        <v>207500</v>
      </c>
      <c r="E70" s="14">
        <v>0</v>
      </c>
    </row>
    <row r="71" spans="1:5" ht="33" customHeight="1" thickBot="1">
      <c r="A71" s="3" t="s">
        <v>119</v>
      </c>
      <c r="B71" s="13">
        <v>12000</v>
      </c>
      <c r="C71" s="14">
        <v>8163.07</v>
      </c>
      <c r="D71" s="14">
        <v>5000</v>
      </c>
      <c r="E71" s="14">
        <v>0</v>
      </c>
    </row>
    <row r="72" spans="1:5" ht="33" customHeight="1" thickBot="1">
      <c r="A72" s="3" t="s">
        <v>120</v>
      </c>
      <c r="B72" s="13">
        <v>10000</v>
      </c>
      <c r="C72" s="14">
        <v>4729</v>
      </c>
      <c r="D72" s="14">
        <v>10500</v>
      </c>
      <c r="E72" s="14">
        <v>0</v>
      </c>
    </row>
    <row r="73" spans="1:5" ht="33" customHeight="1" thickBot="1">
      <c r="A73" s="3" t="s">
        <v>133</v>
      </c>
      <c r="B73" s="13">
        <v>9000</v>
      </c>
      <c r="C73" s="14">
        <v>5707.65</v>
      </c>
      <c r="D73" s="14">
        <v>8000</v>
      </c>
      <c r="E73" s="14">
        <v>0</v>
      </c>
    </row>
    <row r="74" spans="1:5" ht="33" customHeight="1" thickBot="1">
      <c r="A74" s="2" t="s">
        <v>31</v>
      </c>
      <c r="B74" s="9">
        <f>SUM(B75:B99)</f>
        <v>5018900</v>
      </c>
      <c r="C74" s="9">
        <f>SUM(C75:C99)</f>
        <v>3384203.6699999995</v>
      </c>
      <c r="D74" s="9">
        <f>SUM(D75:D99)</f>
        <v>5796410</v>
      </c>
      <c r="E74" s="9">
        <f>SUM(E75:E99)</f>
        <v>0</v>
      </c>
    </row>
    <row r="75" spans="1:5" ht="33" customHeight="1" thickBot="1">
      <c r="A75" s="3" t="s">
        <v>146</v>
      </c>
      <c r="B75" s="13">
        <v>30000</v>
      </c>
      <c r="C75" s="14">
        <v>23955.27</v>
      </c>
      <c r="D75" s="14">
        <v>30000</v>
      </c>
      <c r="E75" s="14">
        <v>0</v>
      </c>
    </row>
    <row r="76" spans="1:5" ht="33" customHeight="1" thickBot="1">
      <c r="A76" s="3" t="s">
        <v>121</v>
      </c>
      <c r="B76" s="13">
        <v>2770000</v>
      </c>
      <c r="C76" s="14">
        <v>1925347.65</v>
      </c>
      <c r="D76" s="14">
        <v>2850000</v>
      </c>
      <c r="E76" s="14">
        <v>0</v>
      </c>
    </row>
    <row r="77" spans="1:5" ht="33" customHeight="1" thickBot="1">
      <c r="A77" s="3" t="s">
        <v>122</v>
      </c>
      <c r="B77" s="13">
        <v>206000</v>
      </c>
      <c r="C77" s="14">
        <v>194051.89</v>
      </c>
      <c r="D77" s="14">
        <v>193370</v>
      </c>
      <c r="E77" s="14">
        <v>0</v>
      </c>
    </row>
    <row r="78" spans="1:5" ht="33" customHeight="1" thickBot="1">
      <c r="A78" s="3" t="s">
        <v>162</v>
      </c>
      <c r="B78" s="13">
        <v>32100</v>
      </c>
      <c r="C78" s="14">
        <v>11799.21</v>
      </c>
      <c r="D78" s="14">
        <v>30000</v>
      </c>
      <c r="E78" s="14">
        <v>0</v>
      </c>
    </row>
    <row r="79" spans="1:5" ht="33" customHeight="1" thickBot="1">
      <c r="A79" s="3" t="s">
        <v>123</v>
      </c>
      <c r="B79" s="13">
        <v>500000</v>
      </c>
      <c r="C79" s="14">
        <v>374315.94</v>
      </c>
      <c r="D79" s="14">
        <v>593500</v>
      </c>
      <c r="E79" s="14">
        <v>0</v>
      </c>
    </row>
    <row r="80" spans="1:5" ht="33" customHeight="1" thickBot="1">
      <c r="A80" s="3" t="s">
        <v>124</v>
      </c>
      <c r="B80" s="13">
        <v>70000</v>
      </c>
      <c r="C80" s="14">
        <v>39071.57</v>
      </c>
      <c r="D80" s="14">
        <v>86490</v>
      </c>
      <c r="E80" s="14">
        <v>0</v>
      </c>
    </row>
    <row r="81" spans="1:5" ht="33" customHeight="1" thickBot="1">
      <c r="A81" s="3" t="s">
        <v>150</v>
      </c>
      <c r="B81" s="13">
        <v>50000</v>
      </c>
      <c r="C81" s="14">
        <v>30480</v>
      </c>
      <c r="D81" s="14">
        <v>50000</v>
      </c>
      <c r="E81" s="14">
        <v>0</v>
      </c>
    </row>
    <row r="82" spans="1:5" ht="33" customHeight="1" thickBot="1">
      <c r="A82" s="3" t="s">
        <v>137</v>
      </c>
      <c r="B82" s="13">
        <v>72000</v>
      </c>
      <c r="C82" s="14">
        <v>38190.33</v>
      </c>
      <c r="D82" s="14">
        <v>102000</v>
      </c>
      <c r="E82" s="14">
        <v>0</v>
      </c>
    </row>
    <row r="83" spans="1:5" ht="33" customHeight="1" thickBot="1">
      <c r="A83" s="3" t="s">
        <v>119</v>
      </c>
      <c r="B83" s="13">
        <v>211500</v>
      </c>
      <c r="C83" s="14">
        <v>170803.98</v>
      </c>
      <c r="D83" s="14">
        <v>199500</v>
      </c>
      <c r="E83" s="14">
        <v>0</v>
      </c>
    </row>
    <row r="84" spans="1:5" ht="33" customHeight="1" thickBot="1">
      <c r="A84" s="3" t="s">
        <v>164</v>
      </c>
      <c r="B84" s="13">
        <v>0</v>
      </c>
      <c r="C84" s="14">
        <v>0</v>
      </c>
      <c r="D84" s="14">
        <v>500</v>
      </c>
      <c r="E84" s="14">
        <v>0</v>
      </c>
    </row>
    <row r="85" spans="1:5" ht="33" customHeight="1" thickBot="1">
      <c r="A85" s="3" t="s">
        <v>128</v>
      </c>
      <c r="B85" s="13">
        <v>35000</v>
      </c>
      <c r="C85" s="14">
        <v>26751.72</v>
      </c>
      <c r="D85" s="14">
        <v>35000</v>
      </c>
      <c r="E85" s="14">
        <v>0</v>
      </c>
    </row>
    <row r="86" spans="1:5" ht="33" customHeight="1" thickBot="1">
      <c r="A86" s="3" t="s">
        <v>144</v>
      </c>
      <c r="B86" s="13">
        <v>3200</v>
      </c>
      <c r="C86" s="14">
        <v>911</v>
      </c>
      <c r="D86" s="14">
        <v>2700</v>
      </c>
      <c r="E86" s="14">
        <v>0</v>
      </c>
    </row>
    <row r="87" spans="1:5" ht="33" customHeight="1" thickBot="1">
      <c r="A87" s="3" t="s">
        <v>120</v>
      </c>
      <c r="B87" s="13">
        <v>474100</v>
      </c>
      <c r="C87" s="14">
        <v>380976.31</v>
      </c>
      <c r="D87" s="14">
        <v>420000</v>
      </c>
      <c r="E87" s="14">
        <v>0</v>
      </c>
    </row>
    <row r="88" spans="1:5" ht="33" customHeight="1" thickBot="1">
      <c r="A88" s="3" t="s">
        <v>132</v>
      </c>
      <c r="B88" s="13">
        <v>0</v>
      </c>
      <c r="C88" s="14">
        <v>0</v>
      </c>
      <c r="D88" s="14">
        <v>0</v>
      </c>
      <c r="E88" s="14">
        <v>0</v>
      </c>
    </row>
    <row r="89" spans="1:5" ht="33" customHeight="1" thickBot="1">
      <c r="A89" s="3" t="s">
        <v>133</v>
      </c>
      <c r="B89" s="13">
        <v>44500</v>
      </c>
      <c r="C89" s="14">
        <v>22025.92</v>
      </c>
      <c r="D89" s="14">
        <v>30000</v>
      </c>
      <c r="E89" s="14">
        <v>0</v>
      </c>
    </row>
    <row r="90" spans="1:5" ht="33" customHeight="1" thickBot="1">
      <c r="A90" s="3" t="s">
        <v>149</v>
      </c>
      <c r="B90" s="13">
        <v>0</v>
      </c>
      <c r="C90" s="14">
        <v>0</v>
      </c>
      <c r="D90" s="14">
        <v>0</v>
      </c>
      <c r="E90" s="14">
        <v>0</v>
      </c>
    </row>
    <row r="91" spans="1:5" ht="33" customHeight="1" thickBot="1">
      <c r="A91" s="3" t="s">
        <v>125</v>
      </c>
      <c r="B91" s="13">
        <v>50000</v>
      </c>
      <c r="C91" s="14">
        <v>39197.74</v>
      </c>
      <c r="D91" s="14">
        <v>50000</v>
      </c>
      <c r="E91" s="14">
        <v>0</v>
      </c>
    </row>
    <row r="92" spans="1:5" ht="33" customHeight="1" thickBot="1">
      <c r="A92" s="3" t="s">
        <v>156</v>
      </c>
      <c r="B92" s="13">
        <v>500</v>
      </c>
      <c r="C92" s="14">
        <v>0</v>
      </c>
      <c r="D92" s="14">
        <v>500</v>
      </c>
      <c r="E92" s="14">
        <v>0</v>
      </c>
    </row>
    <row r="93" spans="1:5" ht="33" customHeight="1" thickBot="1">
      <c r="A93" s="3" t="s">
        <v>138</v>
      </c>
      <c r="B93" s="13">
        <v>18000</v>
      </c>
      <c r="C93" s="14">
        <v>11891.11</v>
      </c>
      <c r="D93" s="14">
        <v>20000</v>
      </c>
      <c r="E93" s="14">
        <v>0</v>
      </c>
    </row>
    <row r="94" spans="1:5" ht="33" customHeight="1" thickBot="1">
      <c r="A94" s="3" t="s">
        <v>143</v>
      </c>
      <c r="B94" s="13">
        <v>65000</v>
      </c>
      <c r="C94" s="14">
        <v>58314.65</v>
      </c>
      <c r="D94" s="14">
        <v>67400</v>
      </c>
      <c r="E94" s="14">
        <v>0</v>
      </c>
    </row>
    <row r="95" spans="1:5" ht="33" customHeight="1" thickBot="1">
      <c r="A95" s="3" t="s">
        <v>163</v>
      </c>
      <c r="B95" s="13">
        <v>5000</v>
      </c>
      <c r="C95" s="14">
        <v>4973</v>
      </c>
      <c r="D95" s="14">
        <v>5000</v>
      </c>
      <c r="E95" s="14">
        <v>0</v>
      </c>
    </row>
    <row r="96" spans="1:5" ht="33" customHeight="1" thickBot="1">
      <c r="A96" s="3" t="s">
        <v>151</v>
      </c>
      <c r="B96" s="13">
        <v>5000</v>
      </c>
      <c r="C96" s="14">
        <v>1146.78</v>
      </c>
      <c r="D96" s="14">
        <v>5000</v>
      </c>
      <c r="E96" s="14">
        <v>0</v>
      </c>
    </row>
    <row r="97" spans="1:5" ht="33" customHeight="1" thickBot="1">
      <c r="A97" s="3" t="s">
        <v>126</v>
      </c>
      <c r="B97" s="13">
        <v>20000</v>
      </c>
      <c r="C97" s="14">
        <v>10184.3</v>
      </c>
      <c r="D97" s="14">
        <v>25450</v>
      </c>
      <c r="E97" s="14">
        <v>0</v>
      </c>
    </row>
    <row r="98" spans="1:5" ht="33" customHeight="1" thickBot="1">
      <c r="A98" s="3" t="s">
        <v>127</v>
      </c>
      <c r="B98" s="13">
        <v>330000</v>
      </c>
      <c r="C98" s="14">
        <v>0</v>
      </c>
      <c r="D98" s="14">
        <v>1000000</v>
      </c>
      <c r="E98" s="14">
        <v>0</v>
      </c>
    </row>
    <row r="99" spans="1:5" ht="33" customHeight="1" thickBot="1">
      <c r="A99" s="3" t="s">
        <v>134</v>
      </c>
      <c r="B99" s="13">
        <v>27000</v>
      </c>
      <c r="C99" s="14">
        <v>19815.3</v>
      </c>
      <c r="D99" s="14">
        <v>0</v>
      </c>
      <c r="E99" s="14">
        <v>0</v>
      </c>
    </row>
    <row r="100" spans="1:5" ht="33" customHeight="1" thickBot="1">
      <c r="A100" s="2" t="s">
        <v>42</v>
      </c>
      <c r="B100" s="9">
        <f>SUM(B101:B103)</f>
        <v>249000</v>
      </c>
      <c r="C100" s="9">
        <f>SUM(C101:C103)</f>
        <v>173819.12</v>
      </c>
      <c r="D100" s="9">
        <f>SUM(D101:D103)</f>
        <v>255000</v>
      </c>
      <c r="E100" s="9">
        <f>SUM(E101:E103)</f>
        <v>0</v>
      </c>
    </row>
    <row r="101" spans="1:5" ht="33" customHeight="1" thickBot="1">
      <c r="A101" s="3" t="s">
        <v>119</v>
      </c>
      <c r="B101" s="13">
        <v>20000</v>
      </c>
      <c r="C101" s="14">
        <v>7548.61</v>
      </c>
      <c r="D101" s="14">
        <v>20000</v>
      </c>
      <c r="E101" s="14">
        <v>0</v>
      </c>
    </row>
    <row r="102" spans="1:5" ht="33" customHeight="1" thickBot="1">
      <c r="A102" s="3" t="s">
        <v>120</v>
      </c>
      <c r="B102" s="13">
        <v>167000</v>
      </c>
      <c r="C102" s="14">
        <v>110125.81</v>
      </c>
      <c r="D102" s="14">
        <v>165000</v>
      </c>
      <c r="E102" s="14">
        <v>0</v>
      </c>
    </row>
    <row r="103" spans="1:5" ht="33" customHeight="1" thickBot="1">
      <c r="A103" s="3" t="s">
        <v>138</v>
      </c>
      <c r="B103" s="13">
        <v>62000</v>
      </c>
      <c r="C103" s="14">
        <v>56144.7</v>
      </c>
      <c r="D103" s="14">
        <v>70000</v>
      </c>
      <c r="E103" s="14">
        <v>0</v>
      </c>
    </row>
    <row r="104" spans="1:5" ht="33" customHeight="1" thickBot="1">
      <c r="A104" s="2" t="s">
        <v>43</v>
      </c>
      <c r="B104" s="9">
        <f>SUM(B105:B109)</f>
        <v>139000</v>
      </c>
      <c r="C104" s="9">
        <f>SUM(C105:C109)</f>
        <v>91852.56</v>
      </c>
      <c r="D104" s="9">
        <f>SUM(D105:D109)</f>
        <v>187660</v>
      </c>
      <c r="E104" s="9">
        <f>SUM(E105:E109)</f>
        <v>0</v>
      </c>
    </row>
    <row r="105" spans="1:5" ht="33" customHeight="1" thickBot="1">
      <c r="A105" s="3" t="s">
        <v>161</v>
      </c>
      <c r="B105" s="13">
        <v>135000</v>
      </c>
      <c r="C105" s="14">
        <v>89117.42</v>
      </c>
      <c r="D105" s="14">
        <v>184160</v>
      </c>
      <c r="E105" s="14">
        <v>0</v>
      </c>
    </row>
    <row r="106" spans="1:5" ht="33" customHeight="1" thickBot="1">
      <c r="A106" s="3" t="s">
        <v>162</v>
      </c>
      <c r="B106" s="13">
        <v>0</v>
      </c>
      <c r="C106" s="14">
        <v>0</v>
      </c>
      <c r="D106" s="14">
        <v>0</v>
      </c>
      <c r="E106" s="14">
        <v>0</v>
      </c>
    </row>
    <row r="107" spans="1:5" ht="33" customHeight="1" thickBot="1">
      <c r="A107" s="3" t="s">
        <v>119</v>
      </c>
      <c r="B107" s="13">
        <v>3000</v>
      </c>
      <c r="C107" s="14">
        <v>2576.4</v>
      </c>
      <c r="D107" s="14">
        <v>3000</v>
      </c>
      <c r="E107" s="14">
        <v>0</v>
      </c>
    </row>
    <row r="108" spans="1:5" ht="33" customHeight="1" thickBot="1">
      <c r="A108" s="3" t="s">
        <v>120</v>
      </c>
      <c r="B108" s="13">
        <v>1000</v>
      </c>
      <c r="C108" s="14">
        <v>158.74</v>
      </c>
      <c r="D108" s="14">
        <v>500</v>
      </c>
      <c r="E108" s="14">
        <v>0</v>
      </c>
    </row>
    <row r="109" spans="1:5" ht="33" customHeight="1" thickBot="1">
      <c r="A109" s="3" t="s">
        <v>151</v>
      </c>
      <c r="B109" s="13">
        <v>0</v>
      </c>
      <c r="C109" s="14">
        <v>0</v>
      </c>
      <c r="D109" s="14">
        <v>0</v>
      </c>
      <c r="E109" s="14">
        <v>0</v>
      </c>
    </row>
    <row r="110" spans="1:5" ht="33" customHeight="1" thickBot="1">
      <c r="A110" s="1" t="s">
        <v>44</v>
      </c>
      <c r="B110" s="11">
        <f>SUM(B111,B114,B122,B129)</f>
        <v>91278</v>
      </c>
      <c r="C110" s="11">
        <f>SUM(C111,C114,C122,C129)</f>
        <v>72164.72</v>
      </c>
      <c r="D110" s="11">
        <f>SUM(D111,D114,D122,D129)</f>
        <v>2800</v>
      </c>
      <c r="E110" s="11">
        <f>SUM(E111,E114,E122,E129)</f>
        <v>0</v>
      </c>
    </row>
    <row r="111" spans="1:5" ht="33" customHeight="1" thickBot="1">
      <c r="A111" s="2" t="s">
        <v>45</v>
      </c>
      <c r="B111" s="9">
        <f>SUM(B112:B113)</f>
        <v>2380</v>
      </c>
      <c r="C111" s="9">
        <f>SUM(C112:C113)</f>
        <v>1171.9</v>
      </c>
      <c r="D111" s="9">
        <f>SUM(D112:D113)</f>
        <v>2800</v>
      </c>
      <c r="E111" s="9">
        <f>SUM(E112:E113)</f>
        <v>0</v>
      </c>
    </row>
    <row r="112" spans="1:5" ht="33" customHeight="1" thickBot="1">
      <c r="A112" s="3" t="s">
        <v>121</v>
      </c>
      <c r="B112" s="13">
        <v>2000</v>
      </c>
      <c r="C112" s="14">
        <v>1000</v>
      </c>
      <c r="D112" s="14">
        <v>2300</v>
      </c>
      <c r="E112" s="14">
        <v>0</v>
      </c>
    </row>
    <row r="113" spans="1:5" ht="33" customHeight="1" thickBot="1">
      <c r="A113" s="3" t="s">
        <v>123</v>
      </c>
      <c r="B113" s="13">
        <v>380</v>
      </c>
      <c r="C113" s="14">
        <v>171.9</v>
      </c>
      <c r="D113" s="14">
        <v>500</v>
      </c>
      <c r="E113" s="14">
        <v>0</v>
      </c>
    </row>
    <row r="114" spans="1:5" ht="33" customHeight="1" thickBot="1">
      <c r="A114" s="2" t="s">
        <v>46</v>
      </c>
      <c r="B114" s="9">
        <f>SUM(B115:B121)</f>
        <v>49602</v>
      </c>
      <c r="C114" s="9">
        <f>SUM(C115:C121)</f>
        <v>49602</v>
      </c>
      <c r="D114" s="9">
        <f>SUM(D115:D121)</f>
        <v>0</v>
      </c>
      <c r="E114" s="9">
        <f>SUM(E115:E121)</f>
        <v>0</v>
      </c>
    </row>
    <row r="115" spans="1:5" ht="33" customHeight="1" thickBot="1">
      <c r="A115" s="3" t="s">
        <v>161</v>
      </c>
      <c r="B115" s="13">
        <v>28560</v>
      </c>
      <c r="C115" s="14">
        <v>28560</v>
      </c>
      <c r="D115" s="14">
        <v>0</v>
      </c>
      <c r="E115" s="14">
        <v>0</v>
      </c>
    </row>
    <row r="116" spans="1:5" ht="33" customHeight="1" thickBot="1">
      <c r="A116" s="3" t="s">
        <v>123</v>
      </c>
      <c r="B116" s="13">
        <v>1024.81</v>
      </c>
      <c r="C116" s="14">
        <v>1024.81</v>
      </c>
      <c r="D116" s="14">
        <v>0</v>
      </c>
      <c r="E116" s="14">
        <v>0</v>
      </c>
    </row>
    <row r="117" spans="1:5" ht="33" customHeight="1" thickBot="1">
      <c r="A117" s="3" t="s">
        <v>124</v>
      </c>
      <c r="B117" s="13">
        <v>73.87</v>
      </c>
      <c r="C117" s="14">
        <v>73.87</v>
      </c>
      <c r="D117" s="14">
        <v>0</v>
      </c>
      <c r="E117" s="14">
        <v>0</v>
      </c>
    </row>
    <row r="118" spans="1:5" ht="33" customHeight="1" thickBot="1">
      <c r="A118" s="3" t="s">
        <v>137</v>
      </c>
      <c r="B118" s="13">
        <v>8521</v>
      </c>
      <c r="C118" s="14">
        <v>8521</v>
      </c>
      <c r="D118" s="14">
        <v>0</v>
      </c>
      <c r="E118" s="14">
        <v>0</v>
      </c>
    </row>
    <row r="119" spans="1:5" ht="33" customHeight="1" thickBot="1">
      <c r="A119" s="3" t="s">
        <v>119</v>
      </c>
      <c r="B119" s="13">
        <v>8491.64</v>
      </c>
      <c r="C119" s="14">
        <v>8491.64</v>
      </c>
      <c r="D119" s="14">
        <v>0</v>
      </c>
      <c r="E119" s="14">
        <v>0</v>
      </c>
    </row>
    <row r="120" spans="1:5" ht="33" customHeight="1" thickBot="1">
      <c r="A120" s="3" t="s">
        <v>120</v>
      </c>
      <c r="B120" s="13">
        <v>2561.23</v>
      </c>
      <c r="C120" s="14">
        <v>2561.23</v>
      </c>
      <c r="D120" s="14">
        <v>0</v>
      </c>
      <c r="E120" s="14">
        <v>0</v>
      </c>
    </row>
    <row r="121" spans="1:5" ht="33" customHeight="1" thickBot="1">
      <c r="A121" s="3" t="s">
        <v>125</v>
      </c>
      <c r="B121" s="13">
        <v>369.45</v>
      </c>
      <c r="C121" s="14">
        <v>369.45</v>
      </c>
      <c r="D121" s="14">
        <v>0</v>
      </c>
      <c r="E121" s="14">
        <v>0</v>
      </c>
    </row>
    <row r="122" spans="1:5" ht="33" customHeight="1" thickBot="1">
      <c r="A122" s="2" t="s">
        <v>47</v>
      </c>
      <c r="B122" s="9">
        <f>SUM(B123:B128)</f>
        <v>14392</v>
      </c>
      <c r="C122" s="10">
        <v>0</v>
      </c>
      <c r="D122" s="10">
        <v>0</v>
      </c>
      <c r="E122" s="10">
        <v>0</v>
      </c>
    </row>
    <row r="123" spans="1:5" ht="33" customHeight="1" thickBot="1">
      <c r="A123" s="3" t="s">
        <v>123</v>
      </c>
      <c r="B123" s="13">
        <v>800</v>
      </c>
      <c r="C123" s="14">
        <v>0</v>
      </c>
      <c r="D123" s="14">
        <v>0</v>
      </c>
      <c r="E123" s="14">
        <v>0</v>
      </c>
    </row>
    <row r="124" spans="1:5" ht="33" customHeight="1" thickBot="1">
      <c r="A124" s="3" t="s">
        <v>124</v>
      </c>
      <c r="B124" s="13">
        <v>75</v>
      </c>
      <c r="C124" s="14">
        <v>0</v>
      </c>
      <c r="D124" s="14">
        <v>0</v>
      </c>
      <c r="E124" s="14">
        <v>0</v>
      </c>
    </row>
    <row r="125" spans="1:5" ht="33" customHeight="1" thickBot="1">
      <c r="A125" s="3" t="s">
        <v>137</v>
      </c>
      <c r="B125" s="13">
        <v>4950</v>
      </c>
      <c r="C125" s="14">
        <v>0</v>
      </c>
      <c r="D125" s="14">
        <v>0</v>
      </c>
      <c r="E125" s="14">
        <v>0</v>
      </c>
    </row>
    <row r="126" spans="1:5" ht="33" customHeight="1" thickBot="1">
      <c r="A126" s="3" t="s">
        <v>119</v>
      </c>
      <c r="B126" s="13">
        <v>4850</v>
      </c>
      <c r="C126" s="14">
        <v>0</v>
      </c>
      <c r="D126" s="14">
        <v>0</v>
      </c>
      <c r="E126" s="14">
        <v>0</v>
      </c>
    </row>
    <row r="127" spans="1:5" ht="33" customHeight="1" thickBot="1">
      <c r="A127" s="3" t="s">
        <v>120</v>
      </c>
      <c r="B127" s="13">
        <v>3317</v>
      </c>
      <c r="C127" s="14">
        <v>0</v>
      </c>
      <c r="D127" s="14">
        <v>0</v>
      </c>
      <c r="E127" s="14">
        <v>0</v>
      </c>
    </row>
    <row r="128" spans="1:5" ht="33" customHeight="1" thickBot="1">
      <c r="A128" s="3" t="s">
        <v>125</v>
      </c>
      <c r="B128" s="13">
        <v>400</v>
      </c>
      <c r="C128" s="14">
        <v>0</v>
      </c>
      <c r="D128" s="14">
        <v>0</v>
      </c>
      <c r="E128" s="14">
        <v>0</v>
      </c>
    </row>
    <row r="129" spans="1:5" ht="33" customHeight="1" thickBot="1">
      <c r="A129" s="2" t="s">
        <v>48</v>
      </c>
      <c r="B129" s="9">
        <f>SUM(B130:B136)</f>
        <v>24904</v>
      </c>
      <c r="C129" s="9">
        <f>SUM(C130:C136)</f>
        <v>21390.82</v>
      </c>
      <c r="D129" s="9">
        <f>SUM(D130:D136)</f>
        <v>0</v>
      </c>
      <c r="E129" s="9">
        <f>SUM(E130:E136)</f>
        <v>0</v>
      </c>
    </row>
    <row r="130" spans="1:5" ht="33" customHeight="1" thickBot="1">
      <c r="A130" s="3" t="s">
        <v>161</v>
      </c>
      <c r="B130" s="13">
        <v>13200</v>
      </c>
      <c r="C130" s="14">
        <v>12780</v>
      </c>
      <c r="D130" s="14">
        <v>0</v>
      </c>
      <c r="E130" s="14">
        <v>0</v>
      </c>
    </row>
    <row r="131" spans="1:5" ht="33" customHeight="1" thickBot="1">
      <c r="A131" s="3" t="s">
        <v>123</v>
      </c>
      <c r="B131" s="13">
        <v>626.44</v>
      </c>
      <c r="C131" s="14">
        <v>0</v>
      </c>
      <c r="D131" s="14">
        <v>0</v>
      </c>
      <c r="E131" s="14">
        <v>0</v>
      </c>
    </row>
    <row r="132" spans="1:5" ht="33" customHeight="1" thickBot="1">
      <c r="A132" s="3" t="s">
        <v>124</v>
      </c>
      <c r="B132" s="13">
        <v>50.42</v>
      </c>
      <c r="C132" s="14">
        <v>0</v>
      </c>
      <c r="D132" s="14">
        <v>0</v>
      </c>
      <c r="E132" s="14">
        <v>0</v>
      </c>
    </row>
    <row r="133" spans="1:5" ht="33" customHeight="1" thickBot="1">
      <c r="A133" s="3" t="s">
        <v>137</v>
      </c>
      <c r="B133" s="13">
        <v>5024</v>
      </c>
      <c r="C133" s="14">
        <v>3647.68</v>
      </c>
      <c r="D133" s="14">
        <v>0</v>
      </c>
      <c r="E133" s="14">
        <v>0</v>
      </c>
    </row>
    <row r="134" spans="1:5" ht="33" customHeight="1" thickBot="1">
      <c r="A134" s="3" t="s">
        <v>119</v>
      </c>
      <c r="B134" s="13">
        <v>4068.05</v>
      </c>
      <c r="C134" s="14">
        <v>4068.05</v>
      </c>
      <c r="D134" s="14">
        <v>0</v>
      </c>
      <c r="E134" s="14">
        <v>0</v>
      </c>
    </row>
    <row r="135" spans="1:5" ht="33" customHeight="1" thickBot="1">
      <c r="A135" s="3" t="s">
        <v>120</v>
      </c>
      <c r="B135" s="13">
        <v>1792.15</v>
      </c>
      <c r="C135" s="14">
        <v>752.15</v>
      </c>
      <c r="D135" s="14">
        <v>0</v>
      </c>
      <c r="E135" s="14">
        <v>0</v>
      </c>
    </row>
    <row r="136" spans="1:5" ht="33" customHeight="1" thickBot="1">
      <c r="A136" s="3" t="s">
        <v>125</v>
      </c>
      <c r="B136" s="13">
        <v>142.94</v>
      </c>
      <c r="C136" s="14">
        <v>142.94</v>
      </c>
      <c r="D136" s="14">
        <v>0</v>
      </c>
      <c r="E136" s="14">
        <v>0</v>
      </c>
    </row>
    <row r="137" spans="1:5" ht="33" customHeight="1" thickBot="1">
      <c r="A137" s="1" t="s">
        <v>49</v>
      </c>
      <c r="B137" s="11">
        <f>SUM(B138)</f>
        <v>494000</v>
      </c>
      <c r="C137" s="11">
        <f>SUM(C138)</f>
        <v>367750.9</v>
      </c>
      <c r="D137" s="11">
        <f>SUM(D138)</f>
        <v>425000</v>
      </c>
      <c r="E137" s="11">
        <f>SUM(E138)</f>
        <v>0</v>
      </c>
    </row>
    <row r="138" spans="1:5" ht="33" customHeight="1" thickBot="1">
      <c r="A138" s="2" t="s">
        <v>50</v>
      </c>
      <c r="B138" s="9">
        <f>SUM(B139:B148)</f>
        <v>494000</v>
      </c>
      <c r="C138" s="9">
        <f>SUM(C139:C148)</f>
        <v>367750.9</v>
      </c>
      <c r="D138" s="9">
        <f>SUM(D139:D148)</f>
        <v>425000</v>
      </c>
      <c r="E138" s="9">
        <f>SUM(E139:E148)</f>
        <v>0</v>
      </c>
    </row>
    <row r="139" spans="1:5" ht="51" customHeight="1" thickBot="1">
      <c r="A139" s="3" t="s">
        <v>51</v>
      </c>
      <c r="B139" s="13">
        <v>256000</v>
      </c>
      <c r="C139" s="14">
        <v>223956.27</v>
      </c>
      <c r="D139" s="14">
        <v>176000</v>
      </c>
      <c r="E139" s="14">
        <v>0</v>
      </c>
    </row>
    <row r="140" spans="1:5" ht="33" customHeight="1" thickBot="1">
      <c r="A140" s="3" t="s">
        <v>161</v>
      </c>
      <c r="B140" s="13">
        <v>35000</v>
      </c>
      <c r="C140" s="14">
        <v>21417</v>
      </c>
      <c r="D140" s="14">
        <v>40000</v>
      </c>
      <c r="E140" s="14">
        <v>0</v>
      </c>
    </row>
    <row r="141" spans="1:5" ht="33" customHeight="1" thickBot="1">
      <c r="A141" s="3" t="s">
        <v>123</v>
      </c>
      <c r="B141" s="13">
        <v>8000</v>
      </c>
      <c r="C141" s="14">
        <v>5068.26</v>
      </c>
      <c r="D141" s="14">
        <v>8000</v>
      </c>
      <c r="E141" s="14">
        <v>0</v>
      </c>
    </row>
    <row r="142" spans="1:5" ht="33" customHeight="1" thickBot="1">
      <c r="A142" s="3" t="s">
        <v>137</v>
      </c>
      <c r="B142" s="13">
        <v>62000</v>
      </c>
      <c r="C142" s="14">
        <v>39806.45</v>
      </c>
      <c r="D142" s="14">
        <v>61000</v>
      </c>
      <c r="E142" s="14">
        <v>0</v>
      </c>
    </row>
    <row r="143" spans="1:5" ht="33" customHeight="1" thickBot="1">
      <c r="A143" s="3" t="s">
        <v>119</v>
      </c>
      <c r="B143" s="13">
        <v>49000</v>
      </c>
      <c r="C143" s="14">
        <v>38583.02</v>
      </c>
      <c r="D143" s="14">
        <v>70000</v>
      </c>
      <c r="E143" s="14">
        <v>0</v>
      </c>
    </row>
    <row r="144" spans="1:5" ht="33" customHeight="1" thickBot="1">
      <c r="A144" s="3" t="s">
        <v>128</v>
      </c>
      <c r="B144" s="13">
        <v>2000</v>
      </c>
      <c r="C144" s="14">
        <v>513.32</v>
      </c>
      <c r="D144" s="14">
        <v>1000</v>
      </c>
      <c r="E144" s="14">
        <v>0</v>
      </c>
    </row>
    <row r="145" spans="1:5" ht="33" customHeight="1" thickBot="1">
      <c r="A145" s="3" t="s">
        <v>129</v>
      </c>
      <c r="B145" s="13">
        <v>47000</v>
      </c>
      <c r="C145" s="14">
        <v>26500</v>
      </c>
      <c r="D145" s="14">
        <v>50000</v>
      </c>
      <c r="E145" s="14">
        <v>0</v>
      </c>
    </row>
    <row r="146" spans="1:5" ht="33" customHeight="1" thickBot="1">
      <c r="A146" s="3" t="s">
        <v>120</v>
      </c>
      <c r="B146" s="13">
        <v>15000</v>
      </c>
      <c r="C146" s="14">
        <v>5629.58</v>
      </c>
      <c r="D146" s="14">
        <v>9000</v>
      </c>
      <c r="E146" s="14">
        <v>0</v>
      </c>
    </row>
    <row r="147" spans="1:5" ht="33" customHeight="1" thickBot="1">
      <c r="A147" s="3" t="s">
        <v>138</v>
      </c>
      <c r="B147" s="13">
        <v>10000</v>
      </c>
      <c r="C147" s="14">
        <v>6277</v>
      </c>
      <c r="D147" s="14">
        <v>10000</v>
      </c>
      <c r="E147" s="14">
        <v>0</v>
      </c>
    </row>
    <row r="148" spans="1:5" ht="33" customHeight="1" thickBot="1">
      <c r="A148" s="3" t="s">
        <v>127</v>
      </c>
      <c r="B148" s="13">
        <v>10000</v>
      </c>
      <c r="C148" s="14">
        <v>0</v>
      </c>
      <c r="D148" s="14">
        <v>0</v>
      </c>
      <c r="E148" s="14">
        <v>0</v>
      </c>
    </row>
    <row r="149" spans="1:5" ht="33" customHeight="1" thickBot="1">
      <c r="A149" s="1" t="s">
        <v>52</v>
      </c>
      <c r="B149" s="11">
        <f aca="true" t="shared" si="2" ref="B149:E150">SUM(B150)</f>
        <v>400000</v>
      </c>
      <c r="C149" s="11">
        <f t="shared" si="2"/>
        <v>221045.4</v>
      </c>
      <c r="D149" s="11">
        <f t="shared" si="2"/>
        <v>400000</v>
      </c>
      <c r="E149" s="11">
        <f t="shared" si="2"/>
        <v>0</v>
      </c>
    </row>
    <row r="150" spans="1:5" ht="51" customHeight="1" thickBot="1">
      <c r="A150" s="2" t="s">
        <v>53</v>
      </c>
      <c r="B150" s="9">
        <f t="shared" si="2"/>
        <v>400000</v>
      </c>
      <c r="C150" s="9">
        <f t="shared" si="2"/>
        <v>221045.4</v>
      </c>
      <c r="D150" s="9">
        <f t="shared" si="2"/>
        <v>400000</v>
      </c>
      <c r="E150" s="9">
        <f t="shared" si="2"/>
        <v>0</v>
      </c>
    </row>
    <row r="151" spans="1:5" ht="56.25" customHeight="1" thickBot="1">
      <c r="A151" s="3" t="s">
        <v>160</v>
      </c>
      <c r="B151" s="13">
        <v>400000</v>
      </c>
      <c r="C151" s="14">
        <v>221045.4</v>
      </c>
      <c r="D151" s="14">
        <v>400000</v>
      </c>
      <c r="E151" s="14">
        <v>0</v>
      </c>
    </row>
    <row r="152" spans="1:5" ht="33" customHeight="1" thickBot="1">
      <c r="A152" s="1" t="s">
        <v>54</v>
      </c>
      <c r="B152" s="11">
        <f aca="true" t="shared" si="3" ref="B152:E153">SUM(B153)</f>
        <v>250000</v>
      </c>
      <c r="C152" s="11">
        <f t="shared" si="3"/>
        <v>0</v>
      </c>
      <c r="D152" s="11">
        <f t="shared" si="3"/>
        <v>250000</v>
      </c>
      <c r="E152" s="11">
        <f t="shared" si="3"/>
        <v>0</v>
      </c>
    </row>
    <row r="153" spans="1:5" ht="33" customHeight="1" thickBot="1">
      <c r="A153" s="2" t="s">
        <v>55</v>
      </c>
      <c r="B153" s="9">
        <f t="shared" si="3"/>
        <v>250000</v>
      </c>
      <c r="C153" s="9">
        <f t="shared" si="3"/>
        <v>0</v>
      </c>
      <c r="D153" s="9">
        <f t="shared" si="3"/>
        <v>250000</v>
      </c>
      <c r="E153" s="9">
        <f t="shared" si="3"/>
        <v>0</v>
      </c>
    </row>
    <row r="154" spans="1:5" ht="33" customHeight="1" thickBot="1">
      <c r="A154" s="3" t="s">
        <v>159</v>
      </c>
      <c r="B154" s="13">
        <v>250000</v>
      </c>
      <c r="C154" s="14">
        <v>0</v>
      </c>
      <c r="D154" s="14">
        <v>250000</v>
      </c>
      <c r="E154" s="14">
        <v>0</v>
      </c>
    </row>
    <row r="155" spans="1:5" ht="33" customHeight="1" thickBot="1">
      <c r="A155" s="1" t="s">
        <v>56</v>
      </c>
      <c r="B155" s="11">
        <f>SUM(B156,B177,B190,B208,B229,B241,B244,B254,B268,B282)</f>
        <v>17410020</v>
      </c>
      <c r="C155" s="11">
        <f>SUM(C156,C177,C190,C208,C229,C241,C244,C254,C268,C282)</f>
        <v>12225188.870000001</v>
      </c>
      <c r="D155" s="11">
        <f>SUM(D156,D177,D190,D208,D229,D241,D244,D254,D268,D282)</f>
        <v>17667010</v>
      </c>
      <c r="E155" s="11">
        <f>SUM(E156,E177,E190,E208,E229,E241,E244,E254,E268,E282)</f>
        <v>7800.22</v>
      </c>
    </row>
    <row r="156" spans="1:5" ht="33" customHeight="1" thickBot="1">
      <c r="A156" s="2" t="s">
        <v>57</v>
      </c>
      <c r="B156" s="9">
        <f>SUM(B157:B176)</f>
        <v>8749205</v>
      </c>
      <c r="C156" s="9">
        <f>SUM(C157:C176)</f>
        <v>6438614.22</v>
      </c>
      <c r="D156" s="9">
        <f>SUM(D157:D176)</f>
        <v>8876650</v>
      </c>
      <c r="E156" s="9">
        <f>SUM(E157:E176)</f>
        <v>7800.22</v>
      </c>
    </row>
    <row r="157" spans="1:5" ht="33" customHeight="1" thickBot="1">
      <c r="A157" s="3" t="s">
        <v>146</v>
      </c>
      <c r="B157" s="13">
        <v>531300</v>
      </c>
      <c r="C157" s="14">
        <v>367125.1</v>
      </c>
      <c r="D157" s="14">
        <v>519000</v>
      </c>
      <c r="E157" s="14">
        <v>0</v>
      </c>
    </row>
    <row r="158" spans="1:5" ht="33" customHeight="1" thickBot="1">
      <c r="A158" s="3" t="s">
        <v>121</v>
      </c>
      <c r="B158" s="13">
        <v>5246100</v>
      </c>
      <c r="C158" s="14">
        <v>3927371.2</v>
      </c>
      <c r="D158" s="14">
        <v>5445000</v>
      </c>
      <c r="E158" s="14">
        <v>0</v>
      </c>
    </row>
    <row r="159" spans="1:5" ht="33" customHeight="1" thickBot="1">
      <c r="A159" s="3" t="s">
        <v>122</v>
      </c>
      <c r="B159" s="13">
        <v>423908</v>
      </c>
      <c r="C159" s="14">
        <v>421611</v>
      </c>
      <c r="D159" s="14">
        <v>422500</v>
      </c>
      <c r="E159" s="14">
        <v>0</v>
      </c>
    </row>
    <row r="160" spans="1:5" ht="33" customHeight="1" thickBot="1">
      <c r="A160" s="3" t="s">
        <v>123</v>
      </c>
      <c r="B160" s="13">
        <v>1064800</v>
      </c>
      <c r="C160" s="14">
        <v>774394.47</v>
      </c>
      <c r="D160" s="14">
        <v>1064000</v>
      </c>
      <c r="E160" s="14">
        <v>0</v>
      </c>
    </row>
    <row r="161" spans="1:5" ht="33" customHeight="1" thickBot="1">
      <c r="A161" s="3" t="s">
        <v>124</v>
      </c>
      <c r="B161" s="13">
        <v>138000</v>
      </c>
      <c r="C161" s="14">
        <v>98185.89</v>
      </c>
      <c r="D161" s="14">
        <v>138000</v>
      </c>
      <c r="E161" s="14">
        <v>0</v>
      </c>
    </row>
    <row r="162" spans="1:5" ht="33" customHeight="1" thickBot="1">
      <c r="A162" s="3" t="s">
        <v>137</v>
      </c>
      <c r="B162" s="13">
        <v>3000</v>
      </c>
      <c r="C162" s="14">
        <v>1875.74</v>
      </c>
      <c r="D162" s="14">
        <v>0</v>
      </c>
      <c r="E162" s="14">
        <v>0</v>
      </c>
    </row>
    <row r="163" spans="1:5" ht="33" customHeight="1" thickBot="1">
      <c r="A163" s="3" t="s">
        <v>119</v>
      </c>
      <c r="B163" s="13">
        <v>631845</v>
      </c>
      <c r="C163" s="14">
        <v>319789.86</v>
      </c>
      <c r="D163" s="14">
        <v>556000</v>
      </c>
      <c r="E163" s="14">
        <v>7800.22</v>
      </c>
    </row>
    <row r="164" spans="1:5" ht="33" customHeight="1" thickBot="1">
      <c r="A164" s="3" t="s">
        <v>145</v>
      </c>
      <c r="B164" s="13">
        <v>24610</v>
      </c>
      <c r="C164" s="14">
        <v>2047.48</v>
      </c>
      <c r="D164" s="14">
        <v>15800</v>
      </c>
      <c r="E164" s="14">
        <v>0</v>
      </c>
    </row>
    <row r="165" spans="1:5" ht="33" customHeight="1" thickBot="1">
      <c r="A165" s="3" t="s">
        <v>128</v>
      </c>
      <c r="B165" s="13">
        <v>70275</v>
      </c>
      <c r="C165" s="14">
        <v>37907.05</v>
      </c>
      <c r="D165" s="14">
        <v>162700</v>
      </c>
      <c r="E165" s="14">
        <v>0</v>
      </c>
    </row>
    <row r="166" spans="1:5" ht="33" customHeight="1" thickBot="1">
      <c r="A166" s="3" t="s">
        <v>129</v>
      </c>
      <c r="B166" s="13">
        <v>10000</v>
      </c>
      <c r="C166" s="14">
        <v>0</v>
      </c>
      <c r="D166" s="14">
        <v>40000</v>
      </c>
      <c r="E166" s="14">
        <v>0</v>
      </c>
    </row>
    <row r="167" spans="1:5" ht="33" customHeight="1" thickBot="1">
      <c r="A167" s="3" t="s">
        <v>144</v>
      </c>
      <c r="B167" s="13">
        <v>5300</v>
      </c>
      <c r="C167" s="14">
        <v>3618</v>
      </c>
      <c r="D167" s="14">
        <v>5500</v>
      </c>
      <c r="E167" s="14">
        <v>0</v>
      </c>
    </row>
    <row r="168" spans="1:5" ht="33" customHeight="1" thickBot="1">
      <c r="A168" s="3" t="s">
        <v>120</v>
      </c>
      <c r="B168" s="13">
        <v>213897</v>
      </c>
      <c r="C168" s="14">
        <v>148369.84</v>
      </c>
      <c r="D168" s="14">
        <v>147400</v>
      </c>
      <c r="E168" s="14">
        <v>0</v>
      </c>
    </row>
    <row r="169" spans="1:5" ht="33" customHeight="1" thickBot="1">
      <c r="A169" s="3" t="s">
        <v>132</v>
      </c>
      <c r="B169" s="13">
        <v>0</v>
      </c>
      <c r="C169" s="14">
        <v>0</v>
      </c>
      <c r="D169" s="14">
        <v>0</v>
      </c>
      <c r="E169" s="14">
        <v>0</v>
      </c>
    </row>
    <row r="170" spans="1:5" ht="33" customHeight="1" thickBot="1">
      <c r="A170" s="3" t="s">
        <v>133</v>
      </c>
      <c r="B170" s="13">
        <v>13800</v>
      </c>
      <c r="C170" s="14">
        <v>8203.03</v>
      </c>
      <c r="D170" s="14">
        <v>12250</v>
      </c>
      <c r="E170" s="14">
        <v>0</v>
      </c>
    </row>
    <row r="171" spans="1:5" ht="33" customHeight="1" thickBot="1">
      <c r="A171" s="3" t="s">
        <v>149</v>
      </c>
      <c r="B171" s="13">
        <v>0</v>
      </c>
      <c r="C171" s="14">
        <v>0</v>
      </c>
      <c r="D171" s="14">
        <v>0</v>
      </c>
      <c r="E171" s="14">
        <v>0</v>
      </c>
    </row>
    <row r="172" spans="1:5" ht="33" customHeight="1" thickBot="1">
      <c r="A172" s="3" t="s">
        <v>125</v>
      </c>
      <c r="B172" s="13">
        <v>6500</v>
      </c>
      <c r="C172" s="14">
        <v>2801.72</v>
      </c>
      <c r="D172" s="14">
        <v>7000</v>
      </c>
      <c r="E172" s="14">
        <v>0</v>
      </c>
    </row>
    <row r="173" spans="1:5" ht="33" customHeight="1" thickBot="1">
      <c r="A173" s="3" t="s">
        <v>138</v>
      </c>
      <c r="B173" s="13">
        <v>20700</v>
      </c>
      <c r="C173" s="14">
        <v>13680</v>
      </c>
      <c r="D173" s="14">
        <v>21400</v>
      </c>
      <c r="E173" s="14">
        <v>0</v>
      </c>
    </row>
    <row r="174" spans="1:5" ht="33" customHeight="1" thickBot="1">
      <c r="A174" s="3" t="s">
        <v>143</v>
      </c>
      <c r="B174" s="13">
        <v>319170</v>
      </c>
      <c r="C174" s="14">
        <v>310021.84</v>
      </c>
      <c r="D174" s="14">
        <v>312000</v>
      </c>
      <c r="E174" s="14">
        <v>0</v>
      </c>
    </row>
    <row r="175" spans="1:5" ht="33" customHeight="1" thickBot="1">
      <c r="A175" s="3" t="s">
        <v>126</v>
      </c>
      <c r="B175" s="13">
        <v>6000</v>
      </c>
      <c r="C175" s="14">
        <v>1612</v>
      </c>
      <c r="D175" s="14">
        <v>8100</v>
      </c>
      <c r="E175" s="14">
        <v>0</v>
      </c>
    </row>
    <row r="176" spans="1:5" ht="33" customHeight="1" thickBot="1">
      <c r="A176" s="3" t="s">
        <v>127</v>
      </c>
      <c r="B176" s="13">
        <v>20000</v>
      </c>
      <c r="C176" s="14">
        <v>0</v>
      </c>
      <c r="D176" s="14">
        <v>0</v>
      </c>
      <c r="E176" s="14">
        <v>0</v>
      </c>
    </row>
    <row r="177" spans="1:5" ht="33" customHeight="1" thickBot="1">
      <c r="A177" s="2" t="s">
        <v>58</v>
      </c>
      <c r="B177" s="9">
        <f>SUM(B178:B189)</f>
        <v>817683</v>
      </c>
      <c r="C177" s="9">
        <f>SUM(C178:C189)</f>
        <v>594688.9599999998</v>
      </c>
      <c r="D177" s="9">
        <f>SUM(D178:D189)</f>
        <v>757900</v>
      </c>
      <c r="E177" s="9">
        <f>SUM(E178:E189)</f>
        <v>0</v>
      </c>
    </row>
    <row r="178" spans="1:5" ht="33" customHeight="1" thickBot="1">
      <c r="A178" s="3" t="s">
        <v>146</v>
      </c>
      <c r="B178" s="13">
        <v>59500</v>
      </c>
      <c r="C178" s="14">
        <v>40231.47</v>
      </c>
      <c r="D178" s="14">
        <v>54800</v>
      </c>
      <c r="E178" s="14">
        <v>0</v>
      </c>
    </row>
    <row r="179" spans="1:5" ht="33" customHeight="1" thickBot="1">
      <c r="A179" s="3" t="s">
        <v>121</v>
      </c>
      <c r="B179" s="13">
        <v>507100</v>
      </c>
      <c r="C179" s="14">
        <v>378652.97</v>
      </c>
      <c r="D179" s="14">
        <v>453500</v>
      </c>
      <c r="E179" s="14">
        <v>0</v>
      </c>
    </row>
    <row r="180" spans="1:5" ht="33" customHeight="1" thickBot="1">
      <c r="A180" s="3" t="s">
        <v>122</v>
      </c>
      <c r="B180" s="13">
        <v>38700</v>
      </c>
      <c r="C180" s="14">
        <v>37805.74</v>
      </c>
      <c r="D180" s="14">
        <v>39100</v>
      </c>
      <c r="E180" s="14">
        <v>0</v>
      </c>
    </row>
    <row r="181" spans="1:5" ht="33" customHeight="1" thickBot="1">
      <c r="A181" s="3" t="s">
        <v>123</v>
      </c>
      <c r="B181" s="13">
        <v>104000</v>
      </c>
      <c r="C181" s="14">
        <v>75950.5</v>
      </c>
      <c r="D181" s="14">
        <v>93000</v>
      </c>
      <c r="E181" s="14">
        <v>0</v>
      </c>
    </row>
    <row r="182" spans="1:5" ht="33" customHeight="1" thickBot="1">
      <c r="A182" s="3" t="s">
        <v>124</v>
      </c>
      <c r="B182" s="13">
        <v>11900</v>
      </c>
      <c r="C182" s="14">
        <v>6706.61</v>
      </c>
      <c r="D182" s="14">
        <v>9400</v>
      </c>
      <c r="E182" s="14">
        <v>0</v>
      </c>
    </row>
    <row r="183" spans="1:5" ht="33" customHeight="1" thickBot="1">
      <c r="A183" s="3" t="s">
        <v>119</v>
      </c>
      <c r="B183" s="13">
        <v>42473</v>
      </c>
      <c r="C183" s="14">
        <v>15495.01</v>
      </c>
      <c r="D183" s="14">
        <v>49300</v>
      </c>
      <c r="E183" s="14">
        <v>0</v>
      </c>
    </row>
    <row r="184" spans="1:5" ht="33" customHeight="1" thickBot="1">
      <c r="A184" s="3" t="s">
        <v>145</v>
      </c>
      <c r="B184" s="13">
        <v>7300</v>
      </c>
      <c r="C184" s="14">
        <v>2013.1</v>
      </c>
      <c r="D184" s="14">
        <v>10300</v>
      </c>
      <c r="E184" s="14">
        <v>0</v>
      </c>
    </row>
    <row r="185" spans="1:5" ht="33" customHeight="1" thickBot="1">
      <c r="A185" s="3" t="s">
        <v>128</v>
      </c>
      <c r="B185" s="13">
        <v>5600</v>
      </c>
      <c r="C185" s="14">
        <v>2128.22</v>
      </c>
      <c r="D185" s="14">
        <v>12300</v>
      </c>
      <c r="E185" s="14">
        <v>0</v>
      </c>
    </row>
    <row r="186" spans="1:5" ht="33" customHeight="1" thickBot="1">
      <c r="A186" s="3" t="s">
        <v>144</v>
      </c>
      <c r="B186" s="13">
        <v>800</v>
      </c>
      <c r="C186" s="14">
        <v>140</v>
      </c>
      <c r="D186" s="14">
        <v>600</v>
      </c>
      <c r="E186" s="14">
        <v>0</v>
      </c>
    </row>
    <row r="187" spans="1:5" ht="33" customHeight="1" thickBot="1">
      <c r="A187" s="4" t="s">
        <v>120</v>
      </c>
      <c r="B187" s="16">
        <v>7700</v>
      </c>
      <c r="C187" s="17">
        <v>3684.73</v>
      </c>
      <c r="D187" s="14">
        <v>3900</v>
      </c>
      <c r="E187" s="14">
        <v>0</v>
      </c>
    </row>
    <row r="188" spans="1:5" ht="33" customHeight="1" thickBot="1">
      <c r="A188" s="3" t="s">
        <v>125</v>
      </c>
      <c r="B188" s="16">
        <v>0</v>
      </c>
      <c r="C188" s="14">
        <v>0</v>
      </c>
      <c r="D188" s="14">
        <v>200</v>
      </c>
      <c r="E188" s="14">
        <v>0</v>
      </c>
    </row>
    <row r="189" spans="1:5" ht="33" customHeight="1" thickBot="1">
      <c r="A189" s="3" t="s">
        <v>143</v>
      </c>
      <c r="B189" s="16">
        <v>32610</v>
      </c>
      <c r="C189" s="14">
        <v>31880.61</v>
      </c>
      <c r="D189" s="14">
        <v>31500</v>
      </c>
      <c r="E189" s="14">
        <v>0</v>
      </c>
    </row>
    <row r="190" spans="1:5" ht="33" customHeight="1" thickBot="1">
      <c r="A190" s="2" t="s">
        <v>59</v>
      </c>
      <c r="B190" s="12">
        <f>SUM(B191:B207)</f>
        <v>1437508</v>
      </c>
      <c r="C190" s="12">
        <f>SUM(C191:C207)</f>
        <v>1014533.4299999998</v>
      </c>
      <c r="D190" s="12">
        <f>SUM(D191:D207)</f>
        <v>1531300</v>
      </c>
      <c r="E190" s="12">
        <f>SUM(E191:E207)</f>
        <v>0</v>
      </c>
    </row>
    <row r="191" spans="1:5" ht="51.75" customHeight="1" thickBot="1">
      <c r="A191" s="3" t="s">
        <v>158</v>
      </c>
      <c r="B191" s="16">
        <v>320000</v>
      </c>
      <c r="C191" s="14">
        <v>210080.97</v>
      </c>
      <c r="D191" s="14">
        <v>336000</v>
      </c>
      <c r="E191" s="14">
        <v>0</v>
      </c>
    </row>
    <row r="192" spans="1:5" ht="33" customHeight="1" thickBot="1">
      <c r="A192" s="3" t="s">
        <v>157</v>
      </c>
      <c r="B192" s="16">
        <v>130000</v>
      </c>
      <c r="C192" s="14">
        <v>73416.3</v>
      </c>
      <c r="D192" s="14">
        <v>120000</v>
      </c>
      <c r="E192" s="14">
        <v>0</v>
      </c>
    </row>
    <row r="193" spans="1:5" ht="33" customHeight="1" thickBot="1">
      <c r="A193" s="3" t="s">
        <v>146</v>
      </c>
      <c r="B193" s="16">
        <v>65400</v>
      </c>
      <c r="C193" s="14">
        <v>39525.59</v>
      </c>
      <c r="D193" s="14">
        <v>64500</v>
      </c>
      <c r="E193" s="14">
        <v>0</v>
      </c>
    </row>
    <row r="194" spans="1:5" ht="33" customHeight="1" thickBot="1">
      <c r="A194" s="3" t="s">
        <v>121</v>
      </c>
      <c r="B194" s="16">
        <v>609100</v>
      </c>
      <c r="C194" s="14">
        <v>470550.28</v>
      </c>
      <c r="D194" s="14">
        <v>685000</v>
      </c>
      <c r="E194" s="14">
        <v>0</v>
      </c>
    </row>
    <row r="195" spans="1:5" ht="33" customHeight="1" thickBot="1">
      <c r="A195" s="3" t="s">
        <v>122</v>
      </c>
      <c r="B195" s="16">
        <v>51000</v>
      </c>
      <c r="C195" s="14">
        <v>50476.36</v>
      </c>
      <c r="D195" s="14">
        <v>53000</v>
      </c>
      <c r="E195" s="14">
        <v>0</v>
      </c>
    </row>
    <row r="196" spans="1:5" ht="33" customHeight="1" thickBot="1">
      <c r="A196" s="3" t="s">
        <v>123</v>
      </c>
      <c r="B196" s="16">
        <v>123400</v>
      </c>
      <c r="C196" s="14">
        <v>89875.22</v>
      </c>
      <c r="D196" s="14">
        <v>132000</v>
      </c>
      <c r="E196" s="14">
        <v>0</v>
      </c>
    </row>
    <row r="197" spans="1:5" ht="33" customHeight="1" thickBot="1">
      <c r="A197" s="3" t="s">
        <v>124</v>
      </c>
      <c r="B197" s="16">
        <v>17000</v>
      </c>
      <c r="C197" s="14">
        <v>11897.44</v>
      </c>
      <c r="D197" s="14">
        <v>18400</v>
      </c>
      <c r="E197" s="14">
        <v>0</v>
      </c>
    </row>
    <row r="198" spans="1:5" ht="33" customHeight="1" thickBot="1">
      <c r="A198" s="3" t="s">
        <v>119</v>
      </c>
      <c r="B198" s="16">
        <v>50578</v>
      </c>
      <c r="C198" s="14">
        <v>21479.71</v>
      </c>
      <c r="D198" s="14">
        <v>45600</v>
      </c>
      <c r="E198" s="14">
        <v>0</v>
      </c>
    </row>
    <row r="199" spans="1:5" ht="33" customHeight="1" thickBot="1">
      <c r="A199" s="3" t="s">
        <v>145</v>
      </c>
      <c r="B199" s="16">
        <v>9000</v>
      </c>
      <c r="C199" s="14">
        <v>0</v>
      </c>
      <c r="D199" s="14">
        <v>9300</v>
      </c>
      <c r="E199" s="14">
        <v>0</v>
      </c>
    </row>
    <row r="200" spans="1:5" ht="33" customHeight="1" thickBot="1">
      <c r="A200" s="3" t="s">
        <v>128</v>
      </c>
      <c r="B200" s="16">
        <v>5500</v>
      </c>
      <c r="C200" s="14">
        <v>1987.57</v>
      </c>
      <c r="D200" s="14">
        <v>11900</v>
      </c>
      <c r="E200" s="14">
        <v>0</v>
      </c>
    </row>
    <row r="201" spans="1:5" ht="33" customHeight="1" thickBot="1">
      <c r="A201" s="3" t="s">
        <v>144</v>
      </c>
      <c r="B201" s="16">
        <v>1000</v>
      </c>
      <c r="C201" s="14">
        <v>540</v>
      </c>
      <c r="D201" s="14">
        <v>1400</v>
      </c>
      <c r="E201" s="14">
        <v>0</v>
      </c>
    </row>
    <row r="202" spans="1:5" ht="33" customHeight="1" thickBot="1">
      <c r="A202" s="3" t="s">
        <v>120</v>
      </c>
      <c r="B202" s="16">
        <v>14000</v>
      </c>
      <c r="C202" s="14">
        <v>6197.88</v>
      </c>
      <c r="D202" s="14">
        <v>8400</v>
      </c>
      <c r="E202" s="14">
        <v>0</v>
      </c>
    </row>
    <row r="203" spans="1:5" ht="33" customHeight="1" thickBot="1">
      <c r="A203" s="3" t="s">
        <v>132</v>
      </c>
      <c r="B203" s="16">
        <v>0</v>
      </c>
      <c r="C203" s="14">
        <v>0</v>
      </c>
      <c r="D203" s="14">
        <v>0</v>
      </c>
      <c r="E203" s="14">
        <v>0</v>
      </c>
    </row>
    <row r="204" spans="1:5" ht="33" customHeight="1" thickBot="1">
      <c r="A204" s="3" t="s">
        <v>133</v>
      </c>
      <c r="B204" s="16">
        <v>1900</v>
      </c>
      <c r="C204" s="14">
        <v>890.29</v>
      </c>
      <c r="D204" s="14">
        <v>1800</v>
      </c>
      <c r="E204" s="14">
        <v>0</v>
      </c>
    </row>
    <row r="205" spans="1:5" ht="33" customHeight="1" thickBot="1">
      <c r="A205" s="3" t="s">
        <v>149</v>
      </c>
      <c r="B205" s="16">
        <v>0</v>
      </c>
      <c r="C205" s="14">
        <v>0</v>
      </c>
      <c r="D205" s="14">
        <v>0</v>
      </c>
      <c r="E205" s="14">
        <v>0</v>
      </c>
    </row>
    <row r="206" spans="1:5" ht="33" customHeight="1" thickBot="1">
      <c r="A206" s="3" t="s">
        <v>125</v>
      </c>
      <c r="B206" s="16">
        <v>1000</v>
      </c>
      <c r="C206" s="14">
        <v>66.84</v>
      </c>
      <c r="D206" s="14">
        <v>1000</v>
      </c>
      <c r="E206" s="14">
        <v>0</v>
      </c>
    </row>
    <row r="207" spans="1:5" ht="33" customHeight="1" thickBot="1">
      <c r="A207" s="3" t="s">
        <v>143</v>
      </c>
      <c r="B207" s="16">
        <v>38630</v>
      </c>
      <c r="C207" s="14">
        <v>37548.98</v>
      </c>
      <c r="D207" s="14">
        <v>43000</v>
      </c>
      <c r="E207" s="14">
        <v>0</v>
      </c>
    </row>
    <row r="208" spans="1:5" ht="33" customHeight="1" thickBot="1">
      <c r="A208" s="2" t="s">
        <v>60</v>
      </c>
      <c r="B208" s="12">
        <f>SUM(B209:B228)</f>
        <v>3890325</v>
      </c>
      <c r="C208" s="12">
        <f>SUM(C209:C228)</f>
        <v>2863622.5600000005</v>
      </c>
      <c r="D208" s="12">
        <f>SUM(D209:D228)</f>
        <v>4052700</v>
      </c>
      <c r="E208" s="12">
        <f>SUM(E209:E228)</f>
        <v>0</v>
      </c>
    </row>
    <row r="209" spans="1:5" ht="33" customHeight="1" thickBot="1">
      <c r="A209" s="3" t="s">
        <v>146</v>
      </c>
      <c r="B209" s="16">
        <v>245400</v>
      </c>
      <c r="C209" s="14">
        <v>162583.91</v>
      </c>
      <c r="D209" s="14">
        <v>248000</v>
      </c>
      <c r="E209" s="14">
        <v>0</v>
      </c>
    </row>
    <row r="210" spans="1:5" ht="33" customHeight="1" thickBot="1">
      <c r="A210" s="3" t="s">
        <v>121</v>
      </c>
      <c r="B210" s="16">
        <v>2332200</v>
      </c>
      <c r="C210" s="14">
        <v>1737803.14</v>
      </c>
      <c r="D210" s="14">
        <v>2375000</v>
      </c>
      <c r="E210" s="14">
        <v>0</v>
      </c>
    </row>
    <row r="211" spans="1:5" ht="33" customHeight="1" thickBot="1">
      <c r="A211" s="3" t="s">
        <v>122</v>
      </c>
      <c r="B211" s="16">
        <v>191000</v>
      </c>
      <c r="C211" s="14">
        <v>190811.59</v>
      </c>
      <c r="D211" s="14">
        <v>193000</v>
      </c>
      <c r="E211" s="14">
        <v>0</v>
      </c>
    </row>
    <row r="212" spans="1:5" ht="33" customHeight="1" thickBot="1">
      <c r="A212" s="3" t="s">
        <v>123</v>
      </c>
      <c r="B212" s="16">
        <v>469800</v>
      </c>
      <c r="C212" s="14">
        <v>348674.09</v>
      </c>
      <c r="D212" s="14">
        <v>471000</v>
      </c>
      <c r="E212" s="14">
        <v>0</v>
      </c>
    </row>
    <row r="213" spans="1:5" ht="33" customHeight="1" thickBot="1">
      <c r="A213" s="3" t="s">
        <v>124</v>
      </c>
      <c r="B213" s="16">
        <v>64600</v>
      </c>
      <c r="C213" s="14">
        <v>44297.99</v>
      </c>
      <c r="D213" s="14">
        <v>65000</v>
      </c>
      <c r="E213" s="14">
        <v>0</v>
      </c>
    </row>
    <row r="214" spans="1:5" ht="33" customHeight="1" thickBot="1">
      <c r="A214" s="3" t="s">
        <v>150</v>
      </c>
      <c r="B214" s="16">
        <v>0</v>
      </c>
      <c r="C214" s="14">
        <v>0</v>
      </c>
      <c r="D214" s="14">
        <v>2000</v>
      </c>
      <c r="E214" s="14">
        <v>0</v>
      </c>
    </row>
    <row r="215" spans="1:5" ht="33" customHeight="1" thickBot="1">
      <c r="A215" s="3" t="s">
        <v>137</v>
      </c>
      <c r="B215" s="16">
        <v>3600</v>
      </c>
      <c r="C215" s="14">
        <v>2700</v>
      </c>
      <c r="D215" s="14">
        <v>3600</v>
      </c>
      <c r="E215" s="14">
        <v>0</v>
      </c>
    </row>
    <row r="216" spans="1:5" ht="33" customHeight="1" thickBot="1">
      <c r="A216" s="3" t="s">
        <v>119</v>
      </c>
      <c r="B216" s="16">
        <v>231605</v>
      </c>
      <c r="C216" s="14">
        <v>116732.78</v>
      </c>
      <c r="D216" s="14">
        <v>323000</v>
      </c>
      <c r="E216" s="14">
        <v>0</v>
      </c>
    </row>
    <row r="217" spans="1:5" ht="33" customHeight="1" thickBot="1">
      <c r="A217" s="3" t="s">
        <v>145</v>
      </c>
      <c r="B217" s="16">
        <v>8000</v>
      </c>
      <c r="C217" s="14">
        <v>2768.97</v>
      </c>
      <c r="D217" s="14">
        <v>10000</v>
      </c>
      <c r="E217" s="14">
        <v>0</v>
      </c>
    </row>
    <row r="218" spans="1:5" ht="33" customHeight="1" thickBot="1">
      <c r="A218" s="3" t="s">
        <v>128</v>
      </c>
      <c r="B218" s="16">
        <v>50000</v>
      </c>
      <c r="C218" s="14">
        <v>34105.76</v>
      </c>
      <c r="D218" s="14">
        <v>102000</v>
      </c>
      <c r="E218" s="14">
        <v>0</v>
      </c>
    </row>
    <row r="219" spans="1:5" ht="33" customHeight="1" thickBot="1">
      <c r="A219" s="3" t="s">
        <v>144</v>
      </c>
      <c r="B219" s="16">
        <v>3000</v>
      </c>
      <c r="C219" s="14">
        <v>1405</v>
      </c>
      <c r="D219" s="14">
        <v>3000</v>
      </c>
      <c r="E219" s="14">
        <v>0</v>
      </c>
    </row>
    <row r="220" spans="1:5" ht="33" customHeight="1" thickBot="1">
      <c r="A220" s="3" t="s">
        <v>120</v>
      </c>
      <c r="B220" s="16">
        <v>110000</v>
      </c>
      <c r="C220" s="14">
        <v>65417.98</v>
      </c>
      <c r="D220" s="14">
        <v>70500</v>
      </c>
      <c r="E220" s="14">
        <v>0</v>
      </c>
    </row>
    <row r="221" spans="1:5" ht="33" customHeight="1" thickBot="1">
      <c r="A221" s="3" t="s">
        <v>132</v>
      </c>
      <c r="B221" s="16">
        <v>0</v>
      </c>
      <c r="C221" s="14">
        <v>0</v>
      </c>
      <c r="D221" s="14">
        <v>0</v>
      </c>
      <c r="E221" s="14">
        <v>0</v>
      </c>
    </row>
    <row r="222" spans="1:5" ht="33" customHeight="1" thickBot="1">
      <c r="A222" s="3" t="s">
        <v>133</v>
      </c>
      <c r="B222" s="16">
        <v>5500</v>
      </c>
      <c r="C222" s="14">
        <v>3470.17</v>
      </c>
      <c r="D222" s="14">
        <v>5400</v>
      </c>
      <c r="E222" s="14">
        <v>0</v>
      </c>
    </row>
    <row r="223" spans="1:5" ht="33" customHeight="1" thickBot="1">
      <c r="A223" s="3" t="s">
        <v>149</v>
      </c>
      <c r="B223" s="16">
        <v>0</v>
      </c>
      <c r="C223" s="14">
        <v>0</v>
      </c>
      <c r="D223" s="14">
        <v>0</v>
      </c>
      <c r="E223" s="14">
        <v>0</v>
      </c>
    </row>
    <row r="224" spans="1:5" ht="33" customHeight="1" thickBot="1">
      <c r="A224" s="3" t="s">
        <v>125</v>
      </c>
      <c r="B224" s="16">
        <v>7000</v>
      </c>
      <c r="C224" s="14">
        <v>2323.37</v>
      </c>
      <c r="D224" s="14">
        <v>7000</v>
      </c>
      <c r="E224" s="14">
        <v>0</v>
      </c>
    </row>
    <row r="225" spans="1:5" ht="33" customHeight="1" thickBot="1">
      <c r="A225" s="3" t="s">
        <v>156</v>
      </c>
      <c r="B225" s="16">
        <v>2000</v>
      </c>
      <c r="C225" s="14">
        <v>1477.7</v>
      </c>
      <c r="D225" s="14">
        <v>2000</v>
      </c>
      <c r="E225" s="14">
        <v>0</v>
      </c>
    </row>
    <row r="226" spans="1:5" ht="33" customHeight="1" thickBot="1">
      <c r="A226" s="3" t="s">
        <v>138</v>
      </c>
      <c r="B226" s="16">
        <v>25000</v>
      </c>
      <c r="C226" s="14">
        <v>10867.93</v>
      </c>
      <c r="D226" s="14">
        <v>29200</v>
      </c>
      <c r="E226" s="14">
        <v>0</v>
      </c>
    </row>
    <row r="227" spans="1:5" ht="33" customHeight="1" thickBot="1">
      <c r="A227" s="3" t="s">
        <v>143</v>
      </c>
      <c r="B227" s="16">
        <v>138520</v>
      </c>
      <c r="C227" s="14">
        <v>135264.58</v>
      </c>
      <c r="D227" s="14">
        <v>140000</v>
      </c>
      <c r="E227" s="14">
        <v>0</v>
      </c>
    </row>
    <row r="228" spans="1:5" ht="33" customHeight="1" thickBot="1">
      <c r="A228" s="3" t="s">
        <v>126</v>
      </c>
      <c r="B228" s="16">
        <v>3100</v>
      </c>
      <c r="C228" s="14">
        <v>2917.6</v>
      </c>
      <c r="D228" s="14">
        <v>3000</v>
      </c>
      <c r="E228" s="14">
        <v>0</v>
      </c>
    </row>
    <row r="229" spans="1:5" ht="33" customHeight="1" thickBot="1">
      <c r="A229" s="2" t="s">
        <v>61</v>
      </c>
      <c r="B229" s="12">
        <f>SUM(B230:B240)</f>
        <v>575520</v>
      </c>
      <c r="C229" s="12">
        <f>SUM(C230:C240)</f>
        <v>257395.91999999998</v>
      </c>
      <c r="D229" s="12">
        <f>SUM(D230:D240)</f>
        <v>714500</v>
      </c>
      <c r="E229" s="12">
        <f>SUM(E230:E240)</f>
        <v>0</v>
      </c>
    </row>
    <row r="230" spans="1:5" ht="54.75" customHeight="1" thickBot="1">
      <c r="A230" s="3" t="s">
        <v>135</v>
      </c>
      <c r="B230" s="16">
        <v>4000</v>
      </c>
      <c r="C230" s="14">
        <v>2244</v>
      </c>
      <c r="D230" s="14">
        <v>10000</v>
      </c>
      <c r="E230" s="14">
        <v>0</v>
      </c>
    </row>
    <row r="231" spans="1:5" ht="33" customHeight="1" thickBot="1">
      <c r="A231" s="3" t="s">
        <v>121</v>
      </c>
      <c r="B231" s="16">
        <v>55100</v>
      </c>
      <c r="C231" s="14">
        <v>34638.63</v>
      </c>
      <c r="D231" s="14">
        <v>34000</v>
      </c>
      <c r="E231" s="14">
        <v>0</v>
      </c>
    </row>
    <row r="232" spans="1:5" ht="33" customHeight="1" thickBot="1">
      <c r="A232" s="3" t="s">
        <v>122</v>
      </c>
      <c r="B232" s="16">
        <v>4300</v>
      </c>
      <c r="C232" s="14">
        <v>3918.92</v>
      </c>
      <c r="D232" s="14">
        <v>3200</v>
      </c>
      <c r="E232" s="14">
        <v>0</v>
      </c>
    </row>
    <row r="233" spans="1:5" ht="33" customHeight="1" thickBot="1">
      <c r="A233" s="3" t="s">
        <v>123</v>
      </c>
      <c r="B233" s="16">
        <v>10820</v>
      </c>
      <c r="C233" s="14">
        <v>6978.75</v>
      </c>
      <c r="D233" s="14">
        <v>7000</v>
      </c>
      <c r="E233" s="14">
        <v>0</v>
      </c>
    </row>
    <row r="234" spans="1:5" ht="33" customHeight="1" thickBot="1">
      <c r="A234" s="3" t="s">
        <v>124</v>
      </c>
      <c r="B234" s="16">
        <v>1000</v>
      </c>
      <c r="C234" s="14">
        <v>419.71</v>
      </c>
      <c r="D234" s="14">
        <v>1000</v>
      </c>
      <c r="E234" s="14">
        <v>0</v>
      </c>
    </row>
    <row r="235" spans="1:5" ht="33" customHeight="1" thickBot="1">
      <c r="A235" s="3" t="s">
        <v>137</v>
      </c>
      <c r="B235" s="16">
        <v>3000</v>
      </c>
      <c r="C235" s="14">
        <v>1467.84</v>
      </c>
      <c r="D235" s="14">
        <v>2000</v>
      </c>
      <c r="E235" s="14">
        <v>0</v>
      </c>
    </row>
    <row r="236" spans="1:5" ht="33" customHeight="1" thickBot="1">
      <c r="A236" s="3" t="s">
        <v>119</v>
      </c>
      <c r="B236" s="16">
        <v>211200</v>
      </c>
      <c r="C236" s="14">
        <v>76693.93</v>
      </c>
      <c r="D236" s="14">
        <v>100000</v>
      </c>
      <c r="E236" s="14">
        <v>0</v>
      </c>
    </row>
    <row r="237" spans="1:5" ht="33" customHeight="1" thickBot="1">
      <c r="A237" s="3" t="s">
        <v>120</v>
      </c>
      <c r="B237" s="16">
        <v>267000</v>
      </c>
      <c r="C237" s="14">
        <v>125349.23</v>
      </c>
      <c r="D237" s="14">
        <v>295000</v>
      </c>
      <c r="E237" s="14">
        <v>0</v>
      </c>
    </row>
    <row r="238" spans="1:5" ht="33" customHeight="1" thickBot="1">
      <c r="A238" s="3" t="s">
        <v>138</v>
      </c>
      <c r="B238" s="13">
        <v>16000</v>
      </c>
      <c r="C238" s="14">
        <v>2786</v>
      </c>
      <c r="D238" s="14">
        <v>10000</v>
      </c>
      <c r="E238" s="19">
        <v>0</v>
      </c>
    </row>
    <row r="239" spans="1:5" ht="33" customHeight="1" thickBot="1">
      <c r="A239" s="3" t="s">
        <v>108</v>
      </c>
      <c r="B239" s="13">
        <v>0</v>
      </c>
      <c r="C239" s="14">
        <v>0</v>
      </c>
      <c r="D239" s="14">
        <v>250000</v>
      </c>
      <c r="E239" s="31">
        <v>0</v>
      </c>
    </row>
    <row r="240" spans="1:5" ht="33" customHeight="1" thickBot="1">
      <c r="A240" s="3" t="s">
        <v>143</v>
      </c>
      <c r="B240" s="13">
        <v>3100</v>
      </c>
      <c r="C240" s="14">
        <v>2898.91</v>
      </c>
      <c r="D240" s="14">
        <v>2300</v>
      </c>
      <c r="E240" s="20">
        <v>0</v>
      </c>
    </row>
    <row r="241" spans="1:5" ht="33" customHeight="1" thickBot="1">
      <c r="A241" s="2" t="s">
        <v>62</v>
      </c>
      <c r="B241" s="9">
        <f>SUM(B242:B243)</f>
        <v>42220</v>
      </c>
      <c r="C241" s="9">
        <f>SUM(C242:C243)</f>
        <v>28159.23</v>
      </c>
      <c r="D241" s="9">
        <f>SUM(D242:D243)</f>
        <v>58440</v>
      </c>
      <c r="E241" s="21">
        <f>SUM(E242:E243)</f>
        <v>0</v>
      </c>
    </row>
    <row r="242" spans="1:5" ht="33" customHeight="1" thickBot="1">
      <c r="A242" s="3" t="s">
        <v>120</v>
      </c>
      <c r="B242" s="13">
        <v>42220</v>
      </c>
      <c r="C242" s="14">
        <v>28159.23</v>
      </c>
      <c r="D242" s="14">
        <v>0</v>
      </c>
      <c r="E242" s="18">
        <v>0</v>
      </c>
    </row>
    <row r="243" spans="1:5" ht="33" customHeight="1" thickBot="1">
      <c r="A243" s="3" t="s">
        <v>126</v>
      </c>
      <c r="B243" s="18">
        <v>0</v>
      </c>
      <c r="C243" s="18">
        <v>0</v>
      </c>
      <c r="D243" s="18">
        <v>58440</v>
      </c>
      <c r="E243" s="22">
        <v>0</v>
      </c>
    </row>
    <row r="244" spans="1:5" ht="33" customHeight="1" thickBot="1">
      <c r="A244" s="2" t="s">
        <v>63</v>
      </c>
      <c r="B244" s="9">
        <f>SUM(B245:B253)</f>
        <v>817200</v>
      </c>
      <c r="C244" s="9">
        <f>SUM(C245:C253)</f>
        <v>530437.98</v>
      </c>
      <c r="D244" s="9">
        <f>SUM(D245:D253)</f>
        <v>813500</v>
      </c>
      <c r="E244" s="23">
        <f>SUM(E245:E253)</f>
        <v>0</v>
      </c>
    </row>
    <row r="245" spans="1:5" ht="33" customHeight="1" thickBot="1">
      <c r="A245" s="3" t="s">
        <v>121</v>
      </c>
      <c r="B245" s="13">
        <v>333700</v>
      </c>
      <c r="C245" s="14">
        <v>235185.17</v>
      </c>
      <c r="D245" s="14">
        <v>351500</v>
      </c>
      <c r="E245" s="17">
        <v>0</v>
      </c>
    </row>
    <row r="246" spans="1:5" ht="33" customHeight="1" thickBot="1">
      <c r="A246" s="3" t="s">
        <v>122</v>
      </c>
      <c r="B246" s="13">
        <v>24700</v>
      </c>
      <c r="C246" s="14">
        <v>24505.58</v>
      </c>
      <c r="D246" s="14">
        <v>26500</v>
      </c>
      <c r="E246" s="14">
        <v>0</v>
      </c>
    </row>
    <row r="247" spans="1:5" ht="33" customHeight="1" thickBot="1">
      <c r="A247" s="3" t="s">
        <v>123</v>
      </c>
      <c r="B247" s="13">
        <v>61600</v>
      </c>
      <c r="C247" s="14">
        <v>42981.1</v>
      </c>
      <c r="D247" s="14">
        <v>64500</v>
      </c>
      <c r="E247" s="14">
        <v>0</v>
      </c>
    </row>
    <row r="248" spans="1:5" ht="33" customHeight="1" thickBot="1">
      <c r="A248" s="3" t="s">
        <v>124</v>
      </c>
      <c r="B248" s="13">
        <v>5800</v>
      </c>
      <c r="C248" s="14">
        <v>3132.54</v>
      </c>
      <c r="D248" s="14">
        <v>7500</v>
      </c>
      <c r="E248" s="14">
        <v>0</v>
      </c>
    </row>
    <row r="249" spans="1:5" ht="33" customHeight="1" thickBot="1">
      <c r="A249" s="3" t="s">
        <v>119</v>
      </c>
      <c r="B249" s="13">
        <v>72000</v>
      </c>
      <c r="C249" s="14">
        <v>27416.63</v>
      </c>
      <c r="D249" s="14">
        <v>37000</v>
      </c>
      <c r="E249" s="14">
        <v>0</v>
      </c>
    </row>
    <row r="250" spans="1:5" ht="33" customHeight="1" thickBot="1">
      <c r="A250" s="3" t="s">
        <v>155</v>
      </c>
      <c r="B250" s="13">
        <v>255000</v>
      </c>
      <c r="C250" s="14">
        <v>153473.05</v>
      </c>
      <c r="D250" s="14">
        <v>260000</v>
      </c>
      <c r="E250" s="14">
        <v>0</v>
      </c>
    </row>
    <row r="251" spans="1:5" ht="33" customHeight="1" thickBot="1">
      <c r="A251" s="3" t="s">
        <v>128</v>
      </c>
      <c r="B251" s="13">
        <v>7000</v>
      </c>
      <c r="C251" s="14">
        <v>3148.65</v>
      </c>
      <c r="D251" s="14">
        <v>14000</v>
      </c>
      <c r="E251" s="14">
        <v>0</v>
      </c>
    </row>
    <row r="252" spans="1:5" ht="33" customHeight="1" thickBot="1">
      <c r="A252" s="3" t="s">
        <v>120</v>
      </c>
      <c r="B252" s="13">
        <v>45100</v>
      </c>
      <c r="C252" s="14">
        <v>28562.03</v>
      </c>
      <c r="D252" s="14">
        <v>39000</v>
      </c>
      <c r="E252" s="14">
        <v>0</v>
      </c>
    </row>
    <row r="253" spans="1:5" ht="33" customHeight="1" thickBot="1">
      <c r="A253" s="3" t="s">
        <v>143</v>
      </c>
      <c r="B253" s="13">
        <v>12300</v>
      </c>
      <c r="C253" s="14">
        <v>12033.23</v>
      </c>
      <c r="D253" s="14">
        <v>13500</v>
      </c>
      <c r="E253" s="14">
        <v>0</v>
      </c>
    </row>
    <row r="254" spans="1:5" ht="57" customHeight="1" thickBot="1">
      <c r="A254" s="2" t="s">
        <v>64</v>
      </c>
      <c r="B254" s="9">
        <f>SUM(B255:B267)</f>
        <v>86560</v>
      </c>
      <c r="C254" s="9">
        <f>SUM(C255:C267)</f>
        <v>48613.030000000006</v>
      </c>
      <c r="D254" s="9">
        <f>SUM(D255:D267)</f>
        <v>32900</v>
      </c>
      <c r="E254" s="9">
        <f>SUM(E255:E267)</f>
        <v>0</v>
      </c>
    </row>
    <row r="255" spans="1:5" ht="33" customHeight="1" thickBot="1">
      <c r="A255" s="3" t="s">
        <v>146</v>
      </c>
      <c r="B255" s="13">
        <v>2500</v>
      </c>
      <c r="C255" s="14">
        <v>1520.64</v>
      </c>
      <c r="D255" s="14">
        <v>300</v>
      </c>
      <c r="E255" s="14">
        <v>0</v>
      </c>
    </row>
    <row r="256" spans="1:5" ht="33" customHeight="1" thickBot="1">
      <c r="A256" s="3" t="s">
        <v>121</v>
      </c>
      <c r="B256" s="13">
        <v>68400</v>
      </c>
      <c r="C256" s="14">
        <v>37946.76</v>
      </c>
      <c r="D256" s="14">
        <v>23000</v>
      </c>
      <c r="E256" s="14">
        <v>0</v>
      </c>
    </row>
    <row r="257" spans="1:5" ht="33" customHeight="1" thickBot="1">
      <c r="A257" s="3" t="s">
        <v>122</v>
      </c>
      <c r="B257" s="13">
        <v>0</v>
      </c>
      <c r="C257" s="14">
        <v>0</v>
      </c>
      <c r="D257" s="14">
        <v>3300</v>
      </c>
      <c r="E257" s="14">
        <v>0</v>
      </c>
    </row>
    <row r="258" spans="1:5" ht="33" customHeight="1" thickBot="1">
      <c r="A258" s="3" t="s">
        <v>123</v>
      </c>
      <c r="B258" s="13">
        <v>12300</v>
      </c>
      <c r="C258" s="14">
        <v>6784.44</v>
      </c>
      <c r="D258" s="14">
        <v>4600</v>
      </c>
      <c r="E258" s="14">
        <v>0</v>
      </c>
    </row>
    <row r="259" spans="1:5" ht="33" customHeight="1" thickBot="1">
      <c r="A259" s="3" t="s">
        <v>124</v>
      </c>
      <c r="B259" s="13">
        <v>1800</v>
      </c>
      <c r="C259" s="14">
        <v>804.03</v>
      </c>
      <c r="D259" s="14">
        <v>600</v>
      </c>
      <c r="E259" s="14">
        <v>0</v>
      </c>
    </row>
    <row r="260" spans="1:5" ht="33" customHeight="1" thickBot="1">
      <c r="A260" s="3" t="s">
        <v>119</v>
      </c>
      <c r="B260" s="13">
        <v>0</v>
      </c>
      <c r="C260" s="14">
        <v>0</v>
      </c>
      <c r="D260" s="14">
        <v>430</v>
      </c>
      <c r="E260" s="14">
        <v>0</v>
      </c>
    </row>
    <row r="261" spans="1:5" ht="33" customHeight="1" thickBot="1">
      <c r="A261" s="3" t="s">
        <v>145</v>
      </c>
      <c r="B261" s="13">
        <v>0</v>
      </c>
      <c r="C261" s="14">
        <v>0</v>
      </c>
      <c r="D261" s="14">
        <v>130</v>
      </c>
      <c r="E261" s="14">
        <v>0</v>
      </c>
    </row>
    <row r="262" spans="1:5" ht="33" customHeight="1" thickBot="1">
      <c r="A262" s="3" t="s">
        <v>128</v>
      </c>
      <c r="B262" s="13">
        <v>0</v>
      </c>
      <c r="C262" s="14">
        <v>0</v>
      </c>
      <c r="D262" s="14">
        <v>100</v>
      </c>
      <c r="E262" s="14">
        <v>0</v>
      </c>
    </row>
    <row r="263" spans="1:5" ht="33" customHeight="1" thickBot="1">
      <c r="A263" s="3" t="s">
        <v>144</v>
      </c>
      <c r="B263" s="13">
        <v>0</v>
      </c>
      <c r="C263" s="14">
        <v>0</v>
      </c>
      <c r="D263" s="14">
        <v>0</v>
      </c>
      <c r="E263" s="14">
        <v>0</v>
      </c>
    </row>
    <row r="264" spans="1:5" ht="33" customHeight="1" thickBot="1">
      <c r="A264" s="3" t="s">
        <v>120</v>
      </c>
      <c r="B264" s="13">
        <v>0</v>
      </c>
      <c r="C264" s="14">
        <v>0</v>
      </c>
      <c r="D264" s="14">
        <v>100</v>
      </c>
      <c r="E264" s="14">
        <v>0</v>
      </c>
    </row>
    <row r="265" spans="1:12" ht="33" customHeight="1" thickBot="1">
      <c r="A265" s="3" t="s">
        <v>133</v>
      </c>
      <c r="B265" s="13">
        <v>0</v>
      </c>
      <c r="C265" s="14">
        <v>0</v>
      </c>
      <c r="D265" s="14">
        <v>40</v>
      </c>
      <c r="E265" s="14">
        <v>0</v>
      </c>
      <c r="L265" t="s">
        <v>106</v>
      </c>
    </row>
    <row r="266" spans="1:5" ht="33" customHeight="1" thickBot="1">
      <c r="A266" s="3" t="s">
        <v>125</v>
      </c>
      <c r="B266" s="13">
        <v>0</v>
      </c>
      <c r="C266" s="14">
        <v>0</v>
      </c>
      <c r="D266" s="14">
        <v>0</v>
      </c>
      <c r="E266" s="14">
        <v>0</v>
      </c>
    </row>
    <row r="267" spans="1:5" ht="33" customHeight="1" thickBot="1">
      <c r="A267" s="3" t="s">
        <v>143</v>
      </c>
      <c r="B267" s="13">
        <v>1560</v>
      </c>
      <c r="C267" s="14">
        <v>1557.16</v>
      </c>
      <c r="D267" s="14">
        <v>300</v>
      </c>
      <c r="E267" s="14">
        <v>0</v>
      </c>
    </row>
    <row r="268" spans="1:5" ht="55.5" customHeight="1" thickBot="1">
      <c r="A268" s="2" t="s">
        <v>65</v>
      </c>
      <c r="B268" s="9">
        <f>SUM(B269:B281)</f>
        <v>879399</v>
      </c>
      <c r="C268" s="9">
        <f>SUM(C269:C281)</f>
        <v>341786.57</v>
      </c>
      <c r="D268" s="9">
        <f>SUM(D269:D281)</f>
        <v>691820</v>
      </c>
      <c r="E268" s="9">
        <f>SUM(E269:E281)</f>
        <v>0</v>
      </c>
    </row>
    <row r="269" spans="1:5" ht="33" customHeight="1" thickBot="1">
      <c r="A269" s="3" t="s">
        <v>146</v>
      </c>
      <c r="B269" s="13">
        <v>17200</v>
      </c>
      <c r="C269" s="14">
        <v>11028.89</v>
      </c>
      <c r="D269" s="14">
        <v>16900</v>
      </c>
      <c r="E269" s="14">
        <v>0</v>
      </c>
    </row>
    <row r="270" spans="1:5" ht="33" customHeight="1" thickBot="1">
      <c r="A270" s="3" t="s">
        <v>25</v>
      </c>
      <c r="B270" s="13">
        <v>422200</v>
      </c>
      <c r="C270" s="14">
        <v>253571.17</v>
      </c>
      <c r="D270" s="14">
        <v>476100</v>
      </c>
      <c r="E270" s="14">
        <v>0</v>
      </c>
    </row>
    <row r="271" spans="1:5" ht="33" customHeight="1" thickBot="1">
      <c r="A271" s="3" t="s">
        <v>122</v>
      </c>
      <c r="B271" s="13">
        <v>0</v>
      </c>
      <c r="C271" s="14">
        <v>0</v>
      </c>
      <c r="D271" s="14">
        <v>37500</v>
      </c>
      <c r="E271" s="14"/>
    </row>
    <row r="272" spans="1:5" ht="33" customHeight="1" thickBot="1">
      <c r="A272" s="3" t="s">
        <v>123</v>
      </c>
      <c r="B272" s="13">
        <v>75800</v>
      </c>
      <c r="C272" s="14">
        <v>45783.84</v>
      </c>
      <c r="D272" s="14">
        <v>90900</v>
      </c>
      <c r="E272" s="14">
        <v>0</v>
      </c>
    </row>
    <row r="273" spans="1:5" ht="33" customHeight="1" thickBot="1">
      <c r="A273" s="3" t="s">
        <v>124</v>
      </c>
      <c r="B273" s="13">
        <v>9791</v>
      </c>
      <c r="C273" s="14">
        <v>5522.33</v>
      </c>
      <c r="D273" s="14">
        <v>12500</v>
      </c>
      <c r="E273" s="14">
        <v>0</v>
      </c>
    </row>
    <row r="274" spans="1:5" ht="33" customHeight="1" thickBot="1">
      <c r="A274" s="3" t="s">
        <v>137</v>
      </c>
      <c r="B274" s="13">
        <v>500</v>
      </c>
      <c r="C274" s="14">
        <v>494.4</v>
      </c>
      <c r="D274" s="14">
        <v>0</v>
      </c>
      <c r="E274" s="14">
        <v>0</v>
      </c>
    </row>
    <row r="275" spans="1:5" ht="33" customHeight="1" thickBot="1">
      <c r="A275" s="3" t="s">
        <v>119</v>
      </c>
      <c r="B275" s="13">
        <v>272470</v>
      </c>
      <c r="C275" s="14">
        <v>9954.72</v>
      </c>
      <c r="D275" s="14">
        <v>23820</v>
      </c>
      <c r="E275" s="14">
        <v>0</v>
      </c>
    </row>
    <row r="276" spans="1:5" ht="33" customHeight="1" thickBot="1">
      <c r="A276" s="3" t="s">
        <v>145</v>
      </c>
      <c r="B276" s="13">
        <v>6000</v>
      </c>
      <c r="C276" s="14">
        <v>0</v>
      </c>
      <c r="D276" s="14">
        <v>750</v>
      </c>
      <c r="E276" s="14">
        <v>0</v>
      </c>
    </row>
    <row r="277" spans="1:5" ht="33" customHeight="1" thickBot="1">
      <c r="A277" s="3" t="s">
        <v>128</v>
      </c>
      <c r="B277" s="13">
        <v>4725</v>
      </c>
      <c r="C277" s="14">
        <v>505.11</v>
      </c>
      <c r="D277" s="14">
        <v>7420</v>
      </c>
      <c r="E277" s="14">
        <v>0</v>
      </c>
    </row>
    <row r="278" spans="1:5" ht="33" customHeight="1" thickBot="1">
      <c r="A278" s="3" t="s">
        <v>120</v>
      </c>
      <c r="B278" s="13">
        <v>60403</v>
      </c>
      <c r="C278" s="14">
        <v>4651.44</v>
      </c>
      <c r="D278" s="14">
        <v>6230</v>
      </c>
      <c r="E278" s="14">
        <v>0</v>
      </c>
    </row>
    <row r="279" spans="1:5" ht="33" customHeight="1" thickBot="1">
      <c r="A279" s="3" t="s">
        <v>133</v>
      </c>
      <c r="B279" s="13">
        <v>0</v>
      </c>
      <c r="C279" s="14">
        <v>0</v>
      </c>
      <c r="D279" s="14">
        <v>540</v>
      </c>
      <c r="E279" s="14">
        <v>0</v>
      </c>
    </row>
    <row r="280" spans="1:5" ht="33" customHeight="1" thickBot="1">
      <c r="A280" s="3" t="s">
        <v>138</v>
      </c>
      <c r="B280" s="13">
        <v>0</v>
      </c>
      <c r="C280" s="14">
        <v>0</v>
      </c>
      <c r="D280" s="14">
        <v>1460</v>
      </c>
      <c r="E280" s="14">
        <v>0</v>
      </c>
    </row>
    <row r="281" spans="1:5" ht="33" customHeight="1" thickBot="1">
      <c r="A281" s="3" t="s">
        <v>143</v>
      </c>
      <c r="B281" s="13">
        <v>10310</v>
      </c>
      <c r="C281" s="14">
        <v>10274.67</v>
      </c>
      <c r="D281" s="14">
        <v>17700</v>
      </c>
      <c r="E281" s="14">
        <v>0</v>
      </c>
    </row>
    <row r="282" spans="1:5" ht="33" customHeight="1" thickBot="1">
      <c r="A282" s="2" t="s">
        <v>66</v>
      </c>
      <c r="B282" s="9">
        <f>SUM(B283:B284)</f>
        <v>114400</v>
      </c>
      <c r="C282" s="9">
        <f>SUM(C283:C284)</f>
        <v>107336.97</v>
      </c>
      <c r="D282" s="9">
        <f>SUM(D283:D284)</f>
        <v>137300</v>
      </c>
      <c r="E282" s="9">
        <f>SUM(E283:E284)</f>
        <v>0</v>
      </c>
    </row>
    <row r="283" spans="1:5" ht="33" customHeight="1" thickBot="1">
      <c r="A283" s="3" t="s">
        <v>137</v>
      </c>
      <c r="B283" s="13">
        <v>2400</v>
      </c>
      <c r="C283" s="14">
        <v>840</v>
      </c>
      <c r="D283" s="14">
        <v>1800</v>
      </c>
      <c r="E283" s="14">
        <v>0</v>
      </c>
    </row>
    <row r="284" spans="1:5" ht="33" customHeight="1" thickBot="1">
      <c r="A284" s="3" t="s">
        <v>143</v>
      </c>
      <c r="B284" s="13">
        <v>112000</v>
      </c>
      <c r="C284" s="14">
        <v>106496.97</v>
      </c>
      <c r="D284" s="14">
        <v>135500</v>
      </c>
      <c r="E284" s="14">
        <v>0</v>
      </c>
    </row>
    <row r="285" spans="1:5" ht="33" customHeight="1" thickBot="1">
      <c r="A285" s="1" t="s">
        <v>67</v>
      </c>
      <c r="B285" s="11">
        <f>SUM(B286,B289,B297)</f>
        <v>257455</v>
      </c>
      <c r="C285" s="11">
        <f>SUM(C286,C289,C297)</f>
        <v>230192.96999999997</v>
      </c>
      <c r="D285" s="11">
        <f>SUM(D286,D289,D297)</f>
        <v>250000</v>
      </c>
      <c r="E285" s="11">
        <f>SUM(E286,E289,E297)</f>
        <v>0</v>
      </c>
    </row>
    <row r="286" spans="1:5" ht="33" customHeight="1" thickBot="1">
      <c r="A286" s="2" t="s">
        <v>68</v>
      </c>
      <c r="B286" s="9">
        <f>SUM(B287:B288)</f>
        <v>10000</v>
      </c>
      <c r="C286" s="9">
        <f>SUM(C287:C288)</f>
        <v>3483.62</v>
      </c>
      <c r="D286" s="9">
        <f>SUM(D287:D288)</f>
        <v>10000</v>
      </c>
      <c r="E286" s="9">
        <f>SUM(E287:E288)</f>
        <v>0</v>
      </c>
    </row>
    <row r="287" spans="1:5" ht="33" customHeight="1" thickBot="1">
      <c r="A287" s="3" t="s">
        <v>119</v>
      </c>
      <c r="B287" s="13">
        <v>5000</v>
      </c>
      <c r="C287" s="14">
        <v>3483.62</v>
      </c>
      <c r="D287" s="14">
        <v>5000</v>
      </c>
      <c r="E287" s="14">
        <v>0</v>
      </c>
    </row>
    <row r="288" spans="1:5" ht="33" customHeight="1" thickBot="1">
      <c r="A288" s="3" t="s">
        <v>120</v>
      </c>
      <c r="B288" s="13">
        <v>5000</v>
      </c>
      <c r="C288" s="14">
        <v>0</v>
      </c>
      <c r="D288" s="14">
        <v>5000</v>
      </c>
      <c r="E288" s="14">
        <v>0</v>
      </c>
    </row>
    <row r="289" spans="1:5" ht="42" customHeight="1" thickBot="1">
      <c r="A289" s="2" t="s">
        <v>69</v>
      </c>
      <c r="B289" s="9">
        <f>SUM(B290:B296)</f>
        <v>240000</v>
      </c>
      <c r="C289" s="9">
        <f>SUM(C290:C296)</f>
        <v>219254.34999999998</v>
      </c>
      <c r="D289" s="9">
        <f>SUM(D290:D296)</f>
        <v>240000</v>
      </c>
      <c r="E289" s="9">
        <f>SUM(E290:E296)</f>
        <v>0</v>
      </c>
    </row>
    <row r="290" spans="1:5" ht="75" customHeight="1" thickBot="1">
      <c r="A290" s="3" t="s">
        <v>154</v>
      </c>
      <c r="B290" s="13">
        <v>55000</v>
      </c>
      <c r="C290" s="14">
        <v>55000</v>
      </c>
      <c r="D290" s="14">
        <v>55000</v>
      </c>
      <c r="E290" s="14">
        <v>0</v>
      </c>
    </row>
    <row r="291" spans="1:5" ht="49.5" customHeight="1" thickBot="1">
      <c r="A291" s="3" t="s">
        <v>135</v>
      </c>
      <c r="B291" s="13">
        <v>5417</v>
      </c>
      <c r="C291" s="14">
        <v>5417</v>
      </c>
      <c r="D291" s="14">
        <v>10000</v>
      </c>
      <c r="E291" s="14">
        <v>0</v>
      </c>
    </row>
    <row r="292" spans="1:5" ht="33" customHeight="1" thickBot="1">
      <c r="A292" s="3" t="s">
        <v>137</v>
      </c>
      <c r="B292" s="13">
        <v>31000</v>
      </c>
      <c r="C292" s="14">
        <v>17694</v>
      </c>
      <c r="D292" s="14">
        <v>31000</v>
      </c>
      <c r="E292" s="14">
        <v>0</v>
      </c>
    </row>
    <row r="293" spans="1:5" ht="33" customHeight="1" thickBot="1">
      <c r="A293" s="3" t="s">
        <v>119</v>
      </c>
      <c r="B293" s="13">
        <v>13000</v>
      </c>
      <c r="C293" s="14">
        <v>9765.48</v>
      </c>
      <c r="D293" s="14">
        <v>40000</v>
      </c>
      <c r="E293" s="14">
        <v>0</v>
      </c>
    </row>
    <row r="294" spans="1:5" ht="33" customHeight="1" thickBot="1">
      <c r="A294" s="3" t="s">
        <v>120</v>
      </c>
      <c r="B294" s="13">
        <v>134583</v>
      </c>
      <c r="C294" s="14">
        <v>131377.87</v>
      </c>
      <c r="D294" s="14">
        <v>98000</v>
      </c>
      <c r="E294" s="14">
        <v>0</v>
      </c>
    </row>
    <row r="295" spans="1:5" ht="33" customHeight="1" thickBot="1">
      <c r="A295" s="3" t="s">
        <v>125</v>
      </c>
      <c r="B295" s="13">
        <v>0</v>
      </c>
      <c r="C295" s="14">
        <v>0</v>
      </c>
      <c r="D295" s="14">
        <v>3000</v>
      </c>
      <c r="E295" s="14">
        <v>0</v>
      </c>
    </row>
    <row r="296" spans="1:5" ht="33" customHeight="1" thickBot="1">
      <c r="A296" s="3" t="s">
        <v>126</v>
      </c>
      <c r="B296" s="13">
        <v>1000</v>
      </c>
      <c r="C296" s="14">
        <v>0</v>
      </c>
      <c r="D296" s="14">
        <v>3000</v>
      </c>
      <c r="E296" s="14">
        <v>0</v>
      </c>
    </row>
    <row r="297" spans="1:5" ht="33" customHeight="1" thickBot="1">
      <c r="A297" s="2" t="s">
        <v>70</v>
      </c>
      <c r="B297" s="9">
        <f>SUM(B298)</f>
        <v>7455</v>
      </c>
      <c r="C297" s="9">
        <f>SUM(C298)</f>
        <v>7455</v>
      </c>
      <c r="D297" s="9">
        <f>SUM(D298)</f>
        <v>0</v>
      </c>
      <c r="E297" s="9">
        <v>0</v>
      </c>
    </row>
    <row r="298" spans="1:5" ht="60.75" customHeight="1" thickBot="1">
      <c r="A298" s="3" t="s">
        <v>135</v>
      </c>
      <c r="B298" s="13">
        <v>7455</v>
      </c>
      <c r="C298" s="14">
        <v>7455</v>
      </c>
      <c r="D298" s="14">
        <v>0</v>
      </c>
      <c r="E298" s="14">
        <v>0</v>
      </c>
    </row>
    <row r="299" spans="1:5" ht="33" customHeight="1" thickBot="1">
      <c r="A299" s="1" t="s">
        <v>71</v>
      </c>
      <c r="B299" s="11">
        <f>SUM(B300,B302,B305,B307,B317,B332,B334,B336,B339,B341,B360,B362)</f>
        <v>7548089</v>
      </c>
      <c r="C299" s="11">
        <f>SUM(C300,C302,C305,C307,C317,C332,C334,C336,C339,C341,C360,C362)</f>
        <v>5485641.09</v>
      </c>
      <c r="D299" s="11">
        <f>SUM(D300,D302,D305,D307,D317,D332,D334,D336,D339,D341,D360,D362)</f>
        <v>7300505</v>
      </c>
      <c r="E299" s="11">
        <f>SUM(E300,E302,E305,E307,E317,E332,E334,E336,E339,E341,E360,E362)</f>
        <v>0</v>
      </c>
    </row>
    <row r="300" spans="1:5" ht="33" customHeight="1" thickBot="1">
      <c r="A300" s="2" t="s">
        <v>72</v>
      </c>
      <c r="B300" s="9">
        <f>SUM(B301)</f>
        <v>385000</v>
      </c>
      <c r="C300" s="9">
        <f>SUM(C301)</f>
        <v>297682.89</v>
      </c>
      <c r="D300" s="9">
        <f>SUM(D301)</f>
        <v>470000</v>
      </c>
      <c r="E300" s="9">
        <f>SUM(E301)</f>
        <v>0</v>
      </c>
    </row>
    <row r="301" spans="1:5" ht="44.25" customHeight="1" thickBot="1">
      <c r="A301" s="3" t="s">
        <v>153</v>
      </c>
      <c r="B301" s="13">
        <v>385000</v>
      </c>
      <c r="C301" s="14">
        <v>297682.89</v>
      </c>
      <c r="D301" s="14">
        <v>470000</v>
      </c>
      <c r="E301" s="14">
        <v>0</v>
      </c>
    </row>
    <row r="302" spans="1:5" ht="33" customHeight="1" thickBot="1">
      <c r="A302" s="2" t="s">
        <v>73</v>
      </c>
      <c r="B302" s="9">
        <f>SUM(B303:B304)</f>
        <v>46000</v>
      </c>
      <c r="C302" s="9">
        <f>SUM(C303:C304)</f>
        <v>34173.92</v>
      </c>
      <c r="D302" s="9">
        <f>SUM(D303:D304)</f>
        <v>45000</v>
      </c>
      <c r="E302" s="9">
        <f>SUM(E303:E304)</f>
        <v>0</v>
      </c>
    </row>
    <row r="303" spans="1:5" ht="33" customHeight="1" thickBot="1">
      <c r="A303" s="3" t="s">
        <v>153</v>
      </c>
      <c r="B303" s="13">
        <v>46000</v>
      </c>
      <c r="C303" s="14">
        <v>34173.92</v>
      </c>
      <c r="D303" s="14">
        <v>45000</v>
      </c>
      <c r="E303" s="14">
        <v>0</v>
      </c>
    </row>
    <row r="304" spans="1:5" ht="33" customHeight="1" thickBot="1">
      <c r="A304" s="3" t="s">
        <v>138</v>
      </c>
      <c r="B304" s="13">
        <v>0</v>
      </c>
      <c r="C304" s="14">
        <v>0</v>
      </c>
      <c r="D304" s="14">
        <v>0</v>
      </c>
      <c r="E304" s="14">
        <v>0</v>
      </c>
    </row>
    <row r="305" spans="1:5" ht="33" customHeight="1" thickBot="1">
      <c r="A305" s="2" t="s">
        <v>74</v>
      </c>
      <c r="B305" s="9">
        <f>SUM(B306)</f>
        <v>1000</v>
      </c>
      <c r="C305" s="9">
        <f>SUM(C306)</f>
        <v>400</v>
      </c>
      <c r="D305" s="9">
        <f>SUM(D306)</f>
        <v>1000</v>
      </c>
      <c r="E305" s="9">
        <f>SUM(E306)</f>
        <v>0</v>
      </c>
    </row>
    <row r="306" spans="1:5" ht="33" customHeight="1" thickBot="1">
      <c r="A306" s="3" t="s">
        <v>119</v>
      </c>
      <c r="B306" s="13">
        <v>1000</v>
      </c>
      <c r="C306" s="14">
        <v>400</v>
      </c>
      <c r="D306" s="14">
        <v>1000</v>
      </c>
      <c r="E306" s="14">
        <v>0</v>
      </c>
    </row>
    <row r="307" spans="1:5" ht="33" customHeight="1" thickBot="1">
      <c r="A307" s="2" t="s">
        <v>75</v>
      </c>
      <c r="B307" s="9">
        <f>SUM(B308:B316)</f>
        <v>73853</v>
      </c>
      <c r="C307" s="9">
        <f>SUM(C308:C316)</f>
        <v>45037.229999999996</v>
      </c>
      <c r="D307" s="9">
        <f>SUM(D308:D316)</f>
        <v>63200</v>
      </c>
      <c r="E307" s="9">
        <f>SUM(E308:E316)</f>
        <v>0</v>
      </c>
    </row>
    <row r="308" spans="1:5" ht="33" customHeight="1" thickBot="1">
      <c r="A308" s="3" t="s">
        <v>146</v>
      </c>
      <c r="B308" s="13">
        <v>1400</v>
      </c>
      <c r="C308" s="14">
        <v>1340</v>
      </c>
      <c r="D308" s="14">
        <v>1500</v>
      </c>
      <c r="E308" s="14">
        <v>0</v>
      </c>
    </row>
    <row r="309" spans="1:5" ht="33" customHeight="1" thickBot="1">
      <c r="A309" s="3" t="s">
        <v>121</v>
      </c>
      <c r="B309" s="13">
        <v>55033</v>
      </c>
      <c r="C309" s="14">
        <v>29756.93</v>
      </c>
      <c r="D309" s="14">
        <v>43000</v>
      </c>
      <c r="E309" s="14">
        <v>0</v>
      </c>
    </row>
    <row r="310" spans="1:5" ht="33" customHeight="1" thickBot="1">
      <c r="A310" s="3" t="s">
        <v>122</v>
      </c>
      <c r="B310" s="13">
        <v>3200</v>
      </c>
      <c r="C310" s="14">
        <v>3103.17</v>
      </c>
      <c r="D310" s="14">
        <v>3200</v>
      </c>
      <c r="E310" s="14">
        <v>0</v>
      </c>
    </row>
    <row r="311" spans="1:5" ht="33" customHeight="1" thickBot="1">
      <c r="A311" s="3" t="s">
        <v>123</v>
      </c>
      <c r="B311" s="13">
        <v>7520</v>
      </c>
      <c r="C311" s="14">
        <v>5856.92</v>
      </c>
      <c r="D311" s="14">
        <v>8100</v>
      </c>
      <c r="E311" s="14">
        <v>0</v>
      </c>
    </row>
    <row r="312" spans="1:5" ht="33" customHeight="1" thickBot="1">
      <c r="A312" s="3" t="s">
        <v>124</v>
      </c>
      <c r="B312" s="13">
        <v>1100</v>
      </c>
      <c r="C312" s="14">
        <v>844.73</v>
      </c>
      <c r="D312" s="14">
        <v>1200</v>
      </c>
      <c r="E312" s="14">
        <v>0</v>
      </c>
    </row>
    <row r="313" spans="1:5" ht="33" customHeight="1" thickBot="1">
      <c r="A313" s="3" t="s">
        <v>119</v>
      </c>
      <c r="B313" s="13">
        <v>500</v>
      </c>
      <c r="C313" s="14">
        <v>250</v>
      </c>
      <c r="D313" s="14">
        <v>800</v>
      </c>
      <c r="E313" s="14">
        <v>0</v>
      </c>
    </row>
    <row r="314" spans="1:5" ht="33" customHeight="1" thickBot="1">
      <c r="A314" s="3" t="s">
        <v>133</v>
      </c>
      <c r="B314" s="13">
        <v>900</v>
      </c>
      <c r="C314" s="14">
        <v>757.31</v>
      </c>
      <c r="D314" s="14">
        <v>800</v>
      </c>
      <c r="E314" s="14">
        <v>0</v>
      </c>
    </row>
    <row r="315" spans="1:5" ht="33" customHeight="1" thickBot="1">
      <c r="A315" s="3" t="s">
        <v>125</v>
      </c>
      <c r="B315" s="13">
        <v>3100</v>
      </c>
      <c r="C315" s="14">
        <v>2034.24</v>
      </c>
      <c r="D315" s="14">
        <v>3500</v>
      </c>
      <c r="E315" s="14">
        <v>0</v>
      </c>
    </row>
    <row r="316" spans="1:5" ht="33" customHeight="1" thickBot="1">
      <c r="A316" s="3" t="s">
        <v>143</v>
      </c>
      <c r="B316" s="13">
        <v>1100</v>
      </c>
      <c r="C316" s="14">
        <v>1093.93</v>
      </c>
      <c r="D316" s="14">
        <v>1100</v>
      </c>
      <c r="E316" s="14">
        <v>0</v>
      </c>
    </row>
    <row r="317" spans="1:5" ht="51" customHeight="1" thickBot="1">
      <c r="A317" s="2" t="s">
        <v>76</v>
      </c>
      <c r="B317" s="9">
        <f>SUM(B318:B331)</f>
        <v>4633010</v>
      </c>
      <c r="C317" s="9">
        <f>SUM(C318:C331)</f>
        <v>3423979.9400000004</v>
      </c>
      <c r="D317" s="9">
        <f>SUM(D318:D331)</f>
        <v>4614487</v>
      </c>
      <c r="E317" s="9">
        <f>SUM(E318:E331)</f>
        <v>0</v>
      </c>
    </row>
    <row r="318" spans="1:5" ht="33" customHeight="1" thickBot="1">
      <c r="A318" s="3" t="s">
        <v>146</v>
      </c>
      <c r="B318" s="13">
        <v>1500</v>
      </c>
      <c r="C318" s="14">
        <v>800</v>
      </c>
      <c r="D318" s="14">
        <v>1500</v>
      </c>
      <c r="E318" s="14">
        <v>0</v>
      </c>
    </row>
    <row r="319" spans="1:5" ht="33" customHeight="1" thickBot="1">
      <c r="A319" s="3" t="s">
        <v>147</v>
      </c>
      <c r="B319" s="13">
        <v>4272850</v>
      </c>
      <c r="C319" s="14">
        <v>3154903</v>
      </c>
      <c r="D319" s="14">
        <v>4242237</v>
      </c>
      <c r="E319" s="14">
        <v>0</v>
      </c>
    </row>
    <row r="320" spans="1:5" ht="33" customHeight="1" thickBot="1">
      <c r="A320" s="3" t="s">
        <v>121</v>
      </c>
      <c r="B320" s="13">
        <v>102000</v>
      </c>
      <c r="C320" s="14">
        <v>68981.63</v>
      </c>
      <c r="D320" s="14">
        <v>104350</v>
      </c>
      <c r="E320" s="14">
        <v>0</v>
      </c>
    </row>
    <row r="321" spans="1:5" ht="33" customHeight="1" thickBot="1">
      <c r="A321" s="3" t="s">
        <v>122</v>
      </c>
      <c r="B321" s="13">
        <v>5600</v>
      </c>
      <c r="C321" s="14">
        <v>5587.43</v>
      </c>
      <c r="D321" s="14">
        <v>7000</v>
      </c>
      <c r="E321" s="14">
        <v>0</v>
      </c>
    </row>
    <row r="322" spans="1:5" ht="33" customHeight="1" thickBot="1">
      <c r="A322" s="3" t="s">
        <v>123</v>
      </c>
      <c r="B322" s="13">
        <v>208830</v>
      </c>
      <c r="C322" s="14">
        <v>166699.4</v>
      </c>
      <c r="D322" s="14">
        <v>220000</v>
      </c>
      <c r="E322" s="14">
        <v>0</v>
      </c>
    </row>
    <row r="323" spans="1:5" ht="33" customHeight="1" thickBot="1">
      <c r="A323" s="3" t="s">
        <v>124</v>
      </c>
      <c r="B323" s="13">
        <v>2650</v>
      </c>
      <c r="C323" s="14">
        <v>1126.38</v>
      </c>
      <c r="D323" s="14">
        <v>2800</v>
      </c>
      <c r="E323" s="14">
        <v>0</v>
      </c>
    </row>
    <row r="324" spans="1:5" ht="33" customHeight="1" thickBot="1">
      <c r="A324" s="3" t="s">
        <v>119</v>
      </c>
      <c r="B324" s="13">
        <v>8000</v>
      </c>
      <c r="C324" s="14">
        <v>4685.24</v>
      </c>
      <c r="D324" s="14">
        <v>8000</v>
      </c>
      <c r="E324" s="14">
        <v>0</v>
      </c>
    </row>
    <row r="325" spans="1:5" ht="33" customHeight="1" thickBot="1">
      <c r="A325" s="3" t="s">
        <v>120</v>
      </c>
      <c r="B325" s="13">
        <v>20130</v>
      </c>
      <c r="C325" s="14">
        <v>12361.91</v>
      </c>
      <c r="D325" s="14">
        <v>20000</v>
      </c>
      <c r="E325" s="14">
        <v>0</v>
      </c>
    </row>
    <row r="326" spans="1:5" ht="33" customHeight="1" thickBot="1">
      <c r="A326" s="3">
        <v>4360</v>
      </c>
      <c r="B326" s="13">
        <v>0</v>
      </c>
      <c r="C326" s="14">
        <v>0</v>
      </c>
      <c r="D326" s="14">
        <v>300</v>
      </c>
      <c r="E326" s="14"/>
    </row>
    <row r="327" spans="1:5" ht="33" customHeight="1" thickBot="1">
      <c r="A327" s="3" t="s">
        <v>125</v>
      </c>
      <c r="B327" s="13">
        <v>1000</v>
      </c>
      <c r="C327" s="14">
        <v>250.27</v>
      </c>
      <c r="D327" s="14">
        <v>1000</v>
      </c>
      <c r="E327" s="14">
        <v>0</v>
      </c>
    </row>
    <row r="328" spans="1:5" ht="33" customHeight="1" thickBot="1">
      <c r="A328" s="3" t="s">
        <v>143</v>
      </c>
      <c r="B328" s="13">
        <v>3300</v>
      </c>
      <c r="C328" s="14">
        <v>3281.79</v>
      </c>
      <c r="D328" s="14">
        <v>3300</v>
      </c>
      <c r="E328" s="14">
        <v>0</v>
      </c>
    </row>
    <row r="329" spans="1:5" ht="33" customHeight="1" thickBot="1">
      <c r="A329" s="3" t="s">
        <v>152</v>
      </c>
      <c r="B329" s="13">
        <v>1150</v>
      </c>
      <c r="C329" s="14">
        <v>1114.62</v>
      </c>
      <c r="D329" s="14">
        <v>0</v>
      </c>
      <c r="E329" s="14">
        <v>0</v>
      </c>
    </row>
    <row r="330" spans="1:5" ht="33" customHeight="1" thickBot="1">
      <c r="A330" s="3" t="s">
        <v>151</v>
      </c>
      <c r="B330" s="13">
        <v>5000</v>
      </c>
      <c r="C330" s="14">
        <v>3498.27</v>
      </c>
      <c r="D330" s="14">
        <v>3000</v>
      </c>
      <c r="E330" s="14">
        <v>0</v>
      </c>
    </row>
    <row r="331" spans="1:5" ht="33" customHeight="1" thickBot="1">
      <c r="A331" s="3" t="s">
        <v>126</v>
      </c>
      <c r="B331" s="13">
        <v>1000</v>
      </c>
      <c r="C331" s="14">
        <v>690</v>
      </c>
      <c r="D331" s="14">
        <v>1000</v>
      </c>
      <c r="E331" s="14">
        <v>0</v>
      </c>
    </row>
    <row r="332" spans="1:5" ht="64.5" customHeight="1" thickBot="1">
      <c r="A332" s="2" t="s">
        <v>77</v>
      </c>
      <c r="B332" s="9">
        <f>SUM(B333)</f>
        <v>97389</v>
      </c>
      <c r="C332" s="9">
        <f>SUM(C333)</f>
        <v>63114.77</v>
      </c>
      <c r="D332" s="9">
        <f>SUM(D333)</f>
        <v>56550</v>
      </c>
      <c r="E332" s="9">
        <f>SUM(E333)</f>
        <v>0</v>
      </c>
    </row>
    <row r="333" spans="1:5" ht="33" customHeight="1" thickBot="1">
      <c r="A333" s="3" t="s">
        <v>78</v>
      </c>
      <c r="B333" s="13">
        <v>97389</v>
      </c>
      <c r="C333" s="14">
        <v>63114.77</v>
      </c>
      <c r="D333" s="14">
        <v>56550</v>
      </c>
      <c r="E333" s="14">
        <v>0</v>
      </c>
    </row>
    <row r="334" spans="1:5" ht="33" customHeight="1" thickBot="1">
      <c r="A334" s="2" t="s">
        <v>79</v>
      </c>
      <c r="B334" s="9">
        <f>SUM(B335)</f>
        <v>441800</v>
      </c>
      <c r="C334" s="9">
        <f>SUM(C335)</f>
        <v>337652.01</v>
      </c>
      <c r="D334" s="9">
        <f>SUM(D335)</f>
        <v>431772</v>
      </c>
      <c r="E334" s="9">
        <f>SUM(E335)</f>
        <v>0</v>
      </c>
    </row>
    <row r="335" spans="1:5" ht="33" customHeight="1" thickBot="1">
      <c r="A335" s="3" t="s">
        <v>147</v>
      </c>
      <c r="B335" s="13">
        <v>441800</v>
      </c>
      <c r="C335" s="14">
        <v>337652.01</v>
      </c>
      <c r="D335" s="14">
        <v>431772</v>
      </c>
      <c r="E335" s="14">
        <v>0</v>
      </c>
    </row>
    <row r="336" spans="1:5" ht="33" customHeight="1" thickBot="1">
      <c r="A336" s="2" t="s">
        <v>80</v>
      </c>
      <c r="B336" s="9">
        <f>SUM(B337:B338)</f>
        <v>119560</v>
      </c>
      <c r="C336" s="9">
        <f>SUM(C337:C338)</f>
        <v>55696.530000000006</v>
      </c>
      <c r="D336" s="9">
        <f>SUM(D337:D338)</f>
        <v>120000</v>
      </c>
      <c r="E336" s="9">
        <f>SUM(E337:E338)</f>
        <v>0</v>
      </c>
    </row>
    <row r="337" spans="1:5" ht="33" customHeight="1" thickBot="1">
      <c r="A337" s="3" t="s">
        <v>147</v>
      </c>
      <c r="B337" s="13">
        <v>119500</v>
      </c>
      <c r="C337" s="14">
        <v>55669.3</v>
      </c>
      <c r="D337" s="14">
        <v>120000</v>
      </c>
      <c r="E337" s="14">
        <v>0</v>
      </c>
    </row>
    <row r="338" spans="1:5" ht="33" customHeight="1" thickBot="1">
      <c r="A338" s="3" t="s">
        <v>119</v>
      </c>
      <c r="B338" s="13">
        <v>60</v>
      </c>
      <c r="C338" s="14">
        <v>27.23</v>
      </c>
      <c r="D338" s="14">
        <v>0</v>
      </c>
      <c r="E338" s="14">
        <v>0</v>
      </c>
    </row>
    <row r="339" spans="1:5" ht="33" customHeight="1" thickBot="1">
      <c r="A339" s="2" t="s">
        <v>81</v>
      </c>
      <c r="B339" s="9">
        <f>SUM(B340)</f>
        <v>346497</v>
      </c>
      <c r="C339" s="9">
        <f>SUM(C340)</f>
        <v>251482.81</v>
      </c>
      <c r="D339" s="9">
        <f>SUM(D340)</f>
        <v>219957</v>
      </c>
      <c r="E339" s="9">
        <f>SUM(E340)</f>
        <v>0</v>
      </c>
    </row>
    <row r="340" spans="1:5" ht="33" customHeight="1" thickBot="1">
      <c r="A340" s="3" t="s">
        <v>147</v>
      </c>
      <c r="B340" s="13">
        <v>346497</v>
      </c>
      <c r="C340" s="14">
        <v>251482.81</v>
      </c>
      <c r="D340" s="14">
        <v>219957</v>
      </c>
      <c r="E340" s="14">
        <v>0</v>
      </c>
    </row>
    <row r="341" spans="1:5" ht="33" customHeight="1" thickBot="1">
      <c r="A341" s="2" t="s">
        <v>82</v>
      </c>
      <c r="B341" s="9">
        <f>SUM(B342:B359)</f>
        <v>1002952</v>
      </c>
      <c r="C341" s="9">
        <f>SUM(C342:C359)</f>
        <v>764689.56</v>
      </c>
      <c r="D341" s="9">
        <f>SUM(D342:D359)</f>
        <v>1034000</v>
      </c>
      <c r="E341" s="9">
        <f>SUM(E342:E359)</f>
        <v>0</v>
      </c>
    </row>
    <row r="342" spans="1:5" ht="33" customHeight="1" thickBot="1">
      <c r="A342" s="3" t="s">
        <v>146</v>
      </c>
      <c r="B342" s="13">
        <v>18700</v>
      </c>
      <c r="C342" s="14">
        <v>15383.76</v>
      </c>
      <c r="D342" s="14">
        <v>25000</v>
      </c>
      <c r="E342" s="14">
        <v>0</v>
      </c>
    </row>
    <row r="343" spans="1:5" ht="33" customHeight="1" thickBot="1">
      <c r="A343" s="3" t="s">
        <v>147</v>
      </c>
      <c r="B343" s="13">
        <v>16800</v>
      </c>
      <c r="C343" s="14">
        <v>12600</v>
      </c>
      <c r="D343" s="14">
        <v>0</v>
      </c>
      <c r="E343" s="14">
        <v>0</v>
      </c>
    </row>
    <row r="344" spans="1:5" ht="33" customHeight="1" thickBot="1">
      <c r="A344" s="3" t="s">
        <v>121</v>
      </c>
      <c r="B344" s="13">
        <v>650000</v>
      </c>
      <c r="C344" s="14">
        <v>485108.18</v>
      </c>
      <c r="D344" s="14">
        <v>677000</v>
      </c>
      <c r="E344" s="14">
        <v>0</v>
      </c>
    </row>
    <row r="345" spans="1:5" ht="33" customHeight="1" thickBot="1">
      <c r="A345" s="3" t="s">
        <v>122</v>
      </c>
      <c r="B345" s="13">
        <v>56100</v>
      </c>
      <c r="C345" s="14">
        <v>52262.64</v>
      </c>
      <c r="D345" s="14">
        <v>56000</v>
      </c>
      <c r="E345" s="14">
        <v>0</v>
      </c>
    </row>
    <row r="346" spans="1:5" ht="33" customHeight="1" thickBot="1">
      <c r="A346" s="3" t="s">
        <v>123</v>
      </c>
      <c r="B346" s="13">
        <v>123300</v>
      </c>
      <c r="C346" s="14">
        <v>98601.12</v>
      </c>
      <c r="D346" s="14">
        <v>125000</v>
      </c>
      <c r="E346" s="14">
        <v>0</v>
      </c>
    </row>
    <row r="347" spans="1:5" ht="33" customHeight="1" thickBot="1">
      <c r="A347" s="3" t="s">
        <v>124</v>
      </c>
      <c r="B347" s="13">
        <v>17200</v>
      </c>
      <c r="C347" s="14">
        <v>9639.37</v>
      </c>
      <c r="D347" s="14">
        <v>17000</v>
      </c>
      <c r="E347" s="14">
        <v>0</v>
      </c>
    </row>
    <row r="348" spans="1:5" ht="33" customHeight="1" thickBot="1">
      <c r="A348" s="3" t="s">
        <v>150</v>
      </c>
      <c r="B348" s="13">
        <v>15000</v>
      </c>
      <c r="C348" s="14">
        <v>10807</v>
      </c>
      <c r="D348" s="14">
        <v>16000</v>
      </c>
      <c r="E348" s="14">
        <v>0</v>
      </c>
    </row>
    <row r="349" spans="1:5" ht="33" customHeight="1" thickBot="1">
      <c r="A349" s="3" t="s">
        <v>137</v>
      </c>
      <c r="B349" s="13">
        <v>6000</v>
      </c>
      <c r="C349" s="14">
        <v>3100</v>
      </c>
      <c r="D349" s="14">
        <v>8000</v>
      </c>
      <c r="E349" s="14">
        <v>0</v>
      </c>
    </row>
    <row r="350" spans="1:5" ht="33" customHeight="1" thickBot="1">
      <c r="A350" s="3" t="s">
        <v>119</v>
      </c>
      <c r="B350" s="13">
        <v>16552</v>
      </c>
      <c r="C350" s="14">
        <v>12960.38</v>
      </c>
      <c r="D350" s="14">
        <v>17000</v>
      </c>
      <c r="E350" s="14">
        <v>0</v>
      </c>
    </row>
    <row r="351" spans="1:5" ht="33" customHeight="1" thickBot="1">
      <c r="A351" s="3" t="s">
        <v>128</v>
      </c>
      <c r="B351" s="13">
        <v>1000</v>
      </c>
      <c r="C351" s="14">
        <v>286.6</v>
      </c>
      <c r="D351" s="14">
        <v>2000</v>
      </c>
      <c r="E351" s="14">
        <v>0</v>
      </c>
    </row>
    <row r="352" spans="1:5" ht="33" customHeight="1" thickBot="1">
      <c r="A352" s="3" t="s">
        <v>144</v>
      </c>
      <c r="B352" s="13">
        <v>1000</v>
      </c>
      <c r="C352" s="14">
        <v>441</v>
      </c>
      <c r="D352" s="14">
        <v>1000</v>
      </c>
      <c r="E352" s="14">
        <v>0</v>
      </c>
    </row>
    <row r="353" spans="1:5" ht="33" customHeight="1" thickBot="1">
      <c r="A353" s="3" t="s">
        <v>120</v>
      </c>
      <c r="B353" s="13">
        <v>30000</v>
      </c>
      <c r="C353" s="14">
        <v>23030.37</v>
      </c>
      <c r="D353" s="14">
        <v>35000</v>
      </c>
      <c r="E353" s="14">
        <v>0</v>
      </c>
    </row>
    <row r="354" spans="1:5" ht="33" customHeight="1" thickBot="1">
      <c r="A354" s="3" t="s">
        <v>133</v>
      </c>
      <c r="B354" s="13">
        <v>3000</v>
      </c>
      <c r="C354" s="14">
        <v>1885.65</v>
      </c>
      <c r="D354" s="14">
        <v>4000</v>
      </c>
      <c r="E354" s="14">
        <v>0</v>
      </c>
    </row>
    <row r="355" spans="1:5" ht="33" customHeight="1" thickBot="1">
      <c r="A355" s="3" t="s">
        <v>149</v>
      </c>
      <c r="B355" s="13">
        <v>0</v>
      </c>
      <c r="C355" s="14">
        <v>0</v>
      </c>
      <c r="D355" s="14">
        <v>0</v>
      </c>
      <c r="E355" s="14">
        <v>0</v>
      </c>
    </row>
    <row r="356" spans="1:5" ht="33" customHeight="1" thickBot="1">
      <c r="A356" s="3" t="s">
        <v>125</v>
      </c>
      <c r="B356" s="13">
        <v>16000</v>
      </c>
      <c r="C356" s="14">
        <v>11598.15</v>
      </c>
      <c r="D356" s="14">
        <v>17000</v>
      </c>
      <c r="E356" s="14">
        <v>0</v>
      </c>
    </row>
    <row r="357" spans="1:5" ht="33" customHeight="1" thickBot="1">
      <c r="A357" s="3" t="s">
        <v>138</v>
      </c>
      <c r="B357" s="13">
        <v>3500</v>
      </c>
      <c r="C357" s="14">
        <v>2452.66</v>
      </c>
      <c r="D357" s="14">
        <v>4000</v>
      </c>
      <c r="E357" s="14">
        <v>0</v>
      </c>
    </row>
    <row r="358" spans="1:5" ht="33" customHeight="1" thickBot="1">
      <c r="A358" s="3" t="s">
        <v>143</v>
      </c>
      <c r="B358" s="13">
        <v>24800</v>
      </c>
      <c r="C358" s="14">
        <v>22258.68</v>
      </c>
      <c r="D358" s="14">
        <v>25000</v>
      </c>
      <c r="E358" s="14">
        <v>0</v>
      </c>
    </row>
    <row r="359" spans="1:5" ht="33" customHeight="1" thickBot="1">
      <c r="A359" s="3" t="s">
        <v>126</v>
      </c>
      <c r="B359" s="13">
        <v>4000</v>
      </c>
      <c r="C359" s="14">
        <v>2274</v>
      </c>
      <c r="D359" s="14">
        <v>5000</v>
      </c>
      <c r="E359" s="14">
        <v>0</v>
      </c>
    </row>
    <row r="360" spans="1:5" ht="33" customHeight="1" thickBot="1">
      <c r="A360" s="2" t="s">
        <v>83</v>
      </c>
      <c r="B360" s="9">
        <f>SUM(B361)</f>
        <v>110000</v>
      </c>
      <c r="C360" s="9">
        <f>SUM(C361)</f>
        <v>72370.42</v>
      </c>
      <c r="D360" s="9">
        <f>SUM(D361)</f>
        <v>97539</v>
      </c>
      <c r="E360" s="9">
        <f>SUM(E361)</f>
        <v>0</v>
      </c>
    </row>
    <row r="361" spans="1:5" ht="33" customHeight="1" thickBot="1">
      <c r="A361" s="3" t="s">
        <v>120</v>
      </c>
      <c r="B361" s="13">
        <v>110000</v>
      </c>
      <c r="C361" s="14">
        <v>72370.42</v>
      </c>
      <c r="D361" s="14">
        <v>97539</v>
      </c>
      <c r="E361" s="14">
        <v>0</v>
      </c>
    </row>
    <row r="362" spans="1:5" ht="33" customHeight="1" thickBot="1">
      <c r="A362" s="2" t="s">
        <v>84</v>
      </c>
      <c r="B362" s="9">
        <f>SUM(B363:B368)</f>
        <v>291028</v>
      </c>
      <c r="C362" s="9">
        <f>SUM(C363:C368)</f>
        <v>139361.01</v>
      </c>
      <c r="D362" s="9">
        <f>SUM(D363:D368)</f>
        <v>147000</v>
      </c>
      <c r="E362" s="9">
        <f>SUM(E363:E368)</f>
        <v>0</v>
      </c>
    </row>
    <row r="363" spans="1:5" ht="51.75" customHeight="1" thickBot="1">
      <c r="A363" s="3" t="s">
        <v>148</v>
      </c>
      <c r="B363" s="13">
        <v>7000</v>
      </c>
      <c r="C363" s="14">
        <v>0</v>
      </c>
      <c r="D363" s="14">
        <v>7000</v>
      </c>
      <c r="E363" s="14">
        <v>0</v>
      </c>
    </row>
    <row r="364" spans="1:5" ht="33" customHeight="1" thickBot="1">
      <c r="A364" s="3" t="s">
        <v>147</v>
      </c>
      <c r="B364" s="13">
        <v>282500</v>
      </c>
      <c r="C364" s="14">
        <v>138755.43</v>
      </c>
      <c r="D364" s="14">
        <v>140000</v>
      </c>
      <c r="E364" s="14">
        <v>0</v>
      </c>
    </row>
    <row r="365" spans="1:5" ht="33" customHeight="1" thickBot="1">
      <c r="A365" s="3" t="s">
        <v>121</v>
      </c>
      <c r="B365" s="13">
        <v>1200</v>
      </c>
      <c r="C365" s="14">
        <v>480</v>
      </c>
      <c r="D365" s="14">
        <v>0</v>
      </c>
      <c r="E365" s="14">
        <v>0</v>
      </c>
    </row>
    <row r="366" spans="1:5" ht="33" customHeight="1" thickBot="1">
      <c r="A366" s="3" t="s">
        <v>123</v>
      </c>
      <c r="B366" s="13">
        <v>210</v>
      </c>
      <c r="C366" s="14">
        <v>83.82</v>
      </c>
      <c r="D366" s="14">
        <v>0</v>
      </c>
      <c r="E366" s="14">
        <v>0</v>
      </c>
    </row>
    <row r="367" spans="1:5" ht="33" customHeight="1" thickBot="1">
      <c r="A367" s="3" t="s">
        <v>124</v>
      </c>
      <c r="B367" s="13">
        <v>30</v>
      </c>
      <c r="C367" s="14">
        <v>11.76</v>
      </c>
      <c r="D367" s="14">
        <v>0</v>
      </c>
      <c r="E367" s="14">
        <v>0</v>
      </c>
    </row>
    <row r="368" spans="1:5" ht="33" customHeight="1" thickBot="1">
      <c r="A368" s="3" t="s">
        <v>119</v>
      </c>
      <c r="B368" s="13">
        <v>88</v>
      </c>
      <c r="C368" s="14">
        <v>30</v>
      </c>
      <c r="D368" s="14">
        <v>0</v>
      </c>
      <c r="E368" s="14">
        <v>0</v>
      </c>
    </row>
    <row r="369" spans="1:5" ht="33" customHeight="1" thickBot="1">
      <c r="A369" s="1" t="s">
        <v>85</v>
      </c>
      <c r="B369" s="11">
        <f>SUM(B370,B383)</f>
        <v>936766</v>
      </c>
      <c r="C369" s="11">
        <f>SUM(C370,C383)</f>
        <v>622373.37</v>
      </c>
      <c r="D369" s="11">
        <f>SUM(D370,D383)</f>
        <v>901200</v>
      </c>
      <c r="E369" s="11">
        <f>SUM(E370,E383)</f>
        <v>0</v>
      </c>
    </row>
    <row r="370" spans="1:5" ht="33" customHeight="1" thickBot="1">
      <c r="A370" s="2" t="s">
        <v>86</v>
      </c>
      <c r="B370" s="9">
        <f>SUM(B371:B382)</f>
        <v>747900</v>
      </c>
      <c r="C370" s="9">
        <f>SUM(C371:C382)</f>
        <v>532488.57</v>
      </c>
      <c r="D370" s="9">
        <f>SUM(D371:D382)</f>
        <v>811200</v>
      </c>
      <c r="E370" s="9">
        <f>SUM(E371:E382)</f>
        <v>0</v>
      </c>
    </row>
    <row r="371" spans="1:5" ht="33" customHeight="1" thickBot="1">
      <c r="A371" s="3" t="s">
        <v>146</v>
      </c>
      <c r="B371" s="13">
        <v>63500</v>
      </c>
      <c r="C371" s="14">
        <v>43543.19</v>
      </c>
      <c r="D371" s="14">
        <v>61300</v>
      </c>
      <c r="E371" s="14">
        <v>0</v>
      </c>
    </row>
    <row r="372" spans="1:5" ht="33" customHeight="1" thickBot="1">
      <c r="A372" s="3" t="s">
        <v>25</v>
      </c>
      <c r="B372" s="13">
        <v>459200</v>
      </c>
      <c r="C372" s="14">
        <v>335228.11</v>
      </c>
      <c r="D372" s="14">
        <v>507100</v>
      </c>
      <c r="E372" s="14">
        <v>0</v>
      </c>
    </row>
    <row r="373" spans="1:5" ht="33" customHeight="1" thickBot="1">
      <c r="A373" s="3" t="s">
        <v>122</v>
      </c>
      <c r="B373" s="13">
        <v>30900</v>
      </c>
      <c r="C373" s="14">
        <v>30003.73</v>
      </c>
      <c r="D373" s="14">
        <v>35300</v>
      </c>
      <c r="E373" s="14">
        <v>0</v>
      </c>
    </row>
    <row r="374" spans="1:5" ht="33" customHeight="1" thickBot="1">
      <c r="A374" s="3" t="s">
        <v>123</v>
      </c>
      <c r="B374" s="13">
        <v>93700</v>
      </c>
      <c r="C374" s="14">
        <v>66579.76</v>
      </c>
      <c r="D374" s="14">
        <v>102000</v>
      </c>
      <c r="E374" s="14">
        <v>0</v>
      </c>
    </row>
    <row r="375" spans="1:5" ht="33" customHeight="1" thickBot="1">
      <c r="A375" s="3" t="s">
        <v>124</v>
      </c>
      <c r="B375" s="13">
        <v>13000</v>
      </c>
      <c r="C375" s="14">
        <v>5731.45</v>
      </c>
      <c r="D375" s="14">
        <v>12900</v>
      </c>
      <c r="E375" s="14">
        <v>0</v>
      </c>
    </row>
    <row r="376" spans="1:5" ht="33" customHeight="1" thickBot="1">
      <c r="A376" s="3" t="s">
        <v>119</v>
      </c>
      <c r="B376" s="13">
        <v>31200</v>
      </c>
      <c r="C376" s="14">
        <v>8758.61</v>
      </c>
      <c r="D376" s="14">
        <v>35800</v>
      </c>
      <c r="E376" s="14">
        <v>0</v>
      </c>
    </row>
    <row r="377" spans="1:5" ht="33" customHeight="1" thickBot="1">
      <c r="A377" s="3" t="s">
        <v>145</v>
      </c>
      <c r="B377" s="13">
        <v>3200</v>
      </c>
      <c r="C377" s="14">
        <v>199.96</v>
      </c>
      <c r="D377" s="14">
        <v>4000</v>
      </c>
      <c r="E377" s="14">
        <v>0</v>
      </c>
    </row>
    <row r="378" spans="1:5" ht="33" customHeight="1" thickBot="1">
      <c r="A378" s="3" t="s">
        <v>128</v>
      </c>
      <c r="B378" s="13">
        <v>6800</v>
      </c>
      <c r="C378" s="14">
        <v>2654.61</v>
      </c>
      <c r="D378" s="14">
        <v>12100</v>
      </c>
      <c r="E378" s="14">
        <v>0</v>
      </c>
    </row>
    <row r="379" spans="1:5" ht="33" customHeight="1" thickBot="1">
      <c r="A379" s="3" t="s">
        <v>144</v>
      </c>
      <c r="B379" s="13">
        <v>100</v>
      </c>
      <c r="C379" s="14">
        <v>0</v>
      </c>
      <c r="D379" s="14">
        <v>0</v>
      </c>
      <c r="E379" s="14">
        <v>0</v>
      </c>
    </row>
    <row r="380" spans="1:5" ht="33" customHeight="1" thickBot="1">
      <c r="A380" s="3" t="s">
        <v>120</v>
      </c>
      <c r="B380" s="13">
        <v>7800</v>
      </c>
      <c r="C380" s="14">
        <v>2897.5</v>
      </c>
      <c r="D380" s="14">
        <v>4700</v>
      </c>
      <c r="E380" s="14">
        <v>0</v>
      </c>
    </row>
    <row r="381" spans="1:5" ht="33" customHeight="1" thickBot="1">
      <c r="A381" s="3" t="s">
        <v>125</v>
      </c>
      <c r="B381" s="13">
        <v>300</v>
      </c>
      <c r="C381" s="14">
        <v>0</v>
      </c>
      <c r="D381" s="14">
        <v>0</v>
      </c>
      <c r="E381" s="14">
        <v>0</v>
      </c>
    </row>
    <row r="382" spans="1:5" ht="33" customHeight="1" thickBot="1">
      <c r="A382" s="3" t="s">
        <v>143</v>
      </c>
      <c r="B382" s="13">
        <v>38200</v>
      </c>
      <c r="C382" s="14">
        <v>36891.65</v>
      </c>
      <c r="D382" s="14">
        <v>36000</v>
      </c>
      <c r="E382" s="14">
        <v>0</v>
      </c>
    </row>
    <row r="383" spans="1:5" ht="33" customHeight="1" thickBot="1">
      <c r="A383" s="2" t="s">
        <v>87</v>
      </c>
      <c r="B383" s="9">
        <f>SUM(B384:B385)</f>
        <v>188866</v>
      </c>
      <c r="C383" s="9">
        <f>SUM(C384:C385)</f>
        <v>89884.8</v>
      </c>
      <c r="D383" s="9">
        <f>SUM(D384:D385)</f>
        <v>90000</v>
      </c>
      <c r="E383" s="9">
        <f>SUM(E384:E385)</f>
        <v>0</v>
      </c>
    </row>
    <row r="384" spans="1:5" ht="33" customHeight="1" thickBot="1">
      <c r="A384" s="3" t="s">
        <v>142</v>
      </c>
      <c r="B384" s="13">
        <v>172197</v>
      </c>
      <c r="C384" s="14">
        <v>89354.8</v>
      </c>
      <c r="D384" s="14">
        <v>85000</v>
      </c>
      <c r="E384" s="14">
        <v>0</v>
      </c>
    </row>
    <row r="385" spans="1:5" ht="33" customHeight="1" thickBot="1">
      <c r="A385" s="3" t="s">
        <v>141</v>
      </c>
      <c r="B385" s="13">
        <v>16669</v>
      </c>
      <c r="C385" s="14">
        <v>530</v>
      </c>
      <c r="D385" s="14">
        <v>5000</v>
      </c>
      <c r="E385" s="14">
        <v>0</v>
      </c>
    </row>
    <row r="386" spans="1:5" ht="33" customHeight="1" thickBot="1">
      <c r="A386" s="1" t="s">
        <v>88</v>
      </c>
      <c r="B386" s="11">
        <f>SUM(B387,B391,B402,B405,B408,B410,B416,B418)</f>
        <v>6757707.87</v>
      </c>
      <c r="C386" s="11">
        <f>SUM(C387,C391,C402,C405,C408,C410,C416,C418)</f>
        <v>5085835.36</v>
      </c>
      <c r="D386" s="11">
        <f>SUM(D387,D391,D402,D405,D408,D410,D416,D418)</f>
        <v>6211164</v>
      </c>
      <c r="E386" s="11">
        <f>SUM(E387,E391,E402,E405,E408,E410,E416,E418)</f>
        <v>105861.14</v>
      </c>
    </row>
    <row r="387" spans="1:5" ht="33" customHeight="1" thickBot="1">
      <c r="A387" s="2" t="s">
        <v>89</v>
      </c>
      <c r="B387" s="9">
        <f>SUM(B388:B390)</f>
        <v>70500</v>
      </c>
      <c r="C387" s="9">
        <f>SUM(C388:C390)</f>
        <v>25859.27</v>
      </c>
      <c r="D387" s="9">
        <f>SUM(D388:D390)</f>
        <v>65000</v>
      </c>
      <c r="E387" s="9">
        <f>SUM(E388:E390)</f>
        <v>0</v>
      </c>
    </row>
    <row r="388" spans="1:5" ht="33" customHeight="1" thickBot="1">
      <c r="A388" s="3" t="s">
        <v>119</v>
      </c>
      <c r="B388" s="13">
        <v>500</v>
      </c>
      <c r="C388" s="14">
        <v>0</v>
      </c>
      <c r="D388" s="14">
        <v>0</v>
      </c>
      <c r="E388" s="14">
        <v>0</v>
      </c>
    </row>
    <row r="389" spans="1:5" ht="33" customHeight="1" thickBot="1">
      <c r="A389" s="3" t="s">
        <v>120</v>
      </c>
      <c r="B389" s="13">
        <v>40000</v>
      </c>
      <c r="C389" s="14">
        <v>6709.27</v>
      </c>
      <c r="D389" s="14">
        <v>40000</v>
      </c>
      <c r="E389" s="14">
        <v>0</v>
      </c>
    </row>
    <row r="390" spans="1:5" ht="33" customHeight="1" thickBot="1">
      <c r="A390" s="3" t="s">
        <v>138</v>
      </c>
      <c r="B390" s="13">
        <v>30000</v>
      </c>
      <c r="C390" s="14">
        <v>19150</v>
      </c>
      <c r="D390" s="14">
        <v>25000</v>
      </c>
      <c r="E390" s="14">
        <v>0</v>
      </c>
    </row>
    <row r="391" spans="1:5" ht="33" customHeight="1" thickBot="1">
      <c r="A391" s="2" t="s">
        <v>90</v>
      </c>
      <c r="B391" s="9">
        <f>SUM(B392:B401)</f>
        <v>1733060</v>
      </c>
      <c r="C391" s="9">
        <f>SUM(C392:C401)</f>
        <v>1055872.52</v>
      </c>
      <c r="D391" s="9">
        <f>SUM(D392:D401)</f>
        <v>1877230</v>
      </c>
      <c r="E391" s="9">
        <f>SUM(E392:E401)</f>
        <v>0</v>
      </c>
    </row>
    <row r="392" spans="1:5" ht="33" customHeight="1" thickBot="1">
      <c r="A392" s="3" t="s">
        <v>119</v>
      </c>
      <c r="B392" s="13">
        <v>5000</v>
      </c>
      <c r="C392" s="14">
        <v>0</v>
      </c>
      <c r="D392" s="14">
        <v>2000</v>
      </c>
      <c r="E392" s="14">
        <v>0</v>
      </c>
    </row>
    <row r="393" spans="1:5" ht="33" customHeight="1" thickBot="1">
      <c r="A393" s="3" t="s">
        <v>120</v>
      </c>
      <c r="B393" s="13">
        <v>1378060</v>
      </c>
      <c r="C393" s="14">
        <v>942871.52</v>
      </c>
      <c r="D393" s="14">
        <v>1251230</v>
      </c>
      <c r="E393" s="14">
        <v>0</v>
      </c>
    </row>
    <row r="394" spans="1:5" ht="33" customHeight="1" thickBot="1">
      <c r="A394" s="3" t="s">
        <v>121</v>
      </c>
      <c r="B394" s="13">
        <v>0</v>
      </c>
      <c r="C394" s="14">
        <v>0</v>
      </c>
      <c r="D394" s="14">
        <v>100000</v>
      </c>
      <c r="E394" s="14"/>
    </row>
    <row r="395" spans="1:5" ht="33" customHeight="1" thickBot="1">
      <c r="A395" s="3" t="s">
        <v>122</v>
      </c>
      <c r="B395" s="13">
        <v>0</v>
      </c>
      <c r="C395" s="14">
        <v>0</v>
      </c>
      <c r="D395" s="14">
        <v>7000</v>
      </c>
      <c r="E395" s="14"/>
    </row>
    <row r="396" spans="1:5" ht="33" customHeight="1" thickBot="1">
      <c r="A396" s="3" t="s">
        <v>162</v>
      </c>
      <c r="B396" s="13">
        <v>0</v>
      </c>
      <c r="C396" s="14">
        <v>0</v>
      </c>
      <c r="D396" s="14">
        <v>2000</v>
      </c>
      <c r="E396" s="14"/>
    </row>
    <row r="397" spans="1:5" ht="33" customHeight="1" thickBot="1">
      <c r="A397" s="3" t="s">
        <v>123</v>
      </c>
      <c r="B397" s="13">
        <v>0</v>
      </c>
      <c r="C397" s="14">
        <v>0</v>
      </c>
      <c r="D397" s="14">
        <v>10000</v>
      </c>
      <c r="E397" s="14"/>
    </row>
    <row r="398" spans="1:5" ht="33" customHeight="1" thickBot="1">
      <c r="A398" s="3" t="s">
        <v>124</v>
      </c>
      <c r="B398" s="13">
        <v>0</v>
      </c>
      <c r="C398" s="14">
        <v>0</v>
      </c>
      <c r="D398" s="14">
        <v>3000</v>
      </c>
      <c r="E398" s="14"/>
    </row>
    <row r="399" spans="1:5" ht="33" customHeight="1" thickBot="1">
      <c r="A399" s="3" t="s">
        <v>125</v>
      </c>
      <c r="B399" s="13">
        <v>0</v>
      </c>
      <c r="C399" s="14">
        <v>0</v>
      </c>
      <c r="D399" s="14">
        <v>1000</v>
      </c>
      <c r="E399" s="14"/>
    </row>
    <row r="400" spans="1:5" ht="33" customHeight="1" thickBot="1">
      <c r="A400" s="3" t="s">
        <v>126</v>
      </c>
      <c r="B400" s="13">
        <v>0</v>
      </c>
      <c r="C400" s="14">
        <v>0</v>
      </c>
      <c r="D400" s="14">
        <v>1000</v>
      </c>
      <c r="E400" s="14"/>
    </row>
    <row r="401" spans="1:5" ht="33" customHeight="1" thickBot="1">
      <c r="A401" s="3" t="s">
        <v>127</v>
      </c>
      <c r="B401" s="13">
        <v>350000</v>
      </c>
      <c r="C401" s="14">
        <v>113001</v>
      </c>
      <c r="D401" s="14">
        <v>500000</v>
      </c>
      <c r="E401" s="19">
        <v>0</v>
      </c>
    </row>
    <row r="402" spans="1:5" ht="33" customHeight="1" thickBot="1">
      <c r="A402" s="2" t="s">
        <v>91</v>
      </c>
      <c r="B402" s="9">
        <f>SUM(B403:B404)</f>
        <v>315323</v>
      </c>
      <c r="C402" s="9">
        <f>SUM(C403:C404)</f>
        <v>196288.31999999998</v>
      </c>
      <c r="D402" s="9">
        <f>SUM(D403:D404)</f>
        <v>324000</v>
      </c>
      <c r="E402" s="44">
        <f>SUM(E403:E404)</f>
        <v>7700</v>
      </c>
    </row>
    <row r="403" spans="1:6" ht="33" customHeight="1" thickBot="1">
      <c r="A403" s="3" t="s">
        <v>119</v>
      </c>
      <c r="B403" s="13">
        <v>6023</v>
      </c>
      <c r="C403" s="14">
        <v>3580.83</v>
      </c>
      <c r="D403" s="14">
        <v>17000</v>
      </c>
      <c r="E403" s="17">
        <v>5500</v>
      </c>
      <c r="F403" s="39">
        <v>1000</v>
      </c>
    </row>
    <row r="404" spans="1:6" ht="33" customHeight="1" thickBot="1">
      <c r="A404" s="3" t="s">
        <v>120</v>
      </c>
      <c r="B404" s="13">
        <v>309300</v>
      </c>
      <c r="C404" s="14">
        <v>192707.49</v>
      </c>
      <c r="D404" s="14">
        <v>307000</v>
      </c>
      <c r="E404" s="19">
        <v>2200</v>
      </c>
      <c r="F404" s="39">
        <v>4000</v>
      </c>
    </row>
    <row r="405" spans="1:5" ht="33" customHeight="1" thickBot="1">
      <c r="A405" s="2" t="s">
        <v>92</v>
      </c>
      <c r="B405" s="9">
        <f>SUM(B406:B407)</f>
        <v>211700</v>
      </c>
      <c r="C405" s="9">
        <f>SUM(C406:C407)</f>
        <v>93426.31</v>
      </c>
      <c r="D405" s="9">
        <f>SUM(D406:D407)</f>
        <v>230600</v>
      </c>
      <c r="E405" s="44">
        <f>SUM(E406:E407)</f>
        <v>10505.619999999999</v>
      </c>
    </row>
    <row r="406" spans="1:5" ht="33" customHeight="1" thickBot="1">
      <c r="A406" s="3" t="s">
        <v>119</v>
      </c>
      <c r="B406" s="13">
        <v>28500</v>
      </c>
      <c r="C406" s="14">
        <v>23964.83</v>
      </c>
      <c r="D406" s="14">
        <v>24800</v>
      </c>
      <c r="E406" s="17">
        <v>4800</v>
      </c>
    </row>
    <row r="407" spans="1:5" ht="33" customHeight="1" thickBot="1">
      <c r="A407" s="3" t="s">
        <v>120</v>
      </c>
      <c r="B407" s="13">
        <v>183200</v>
      </c>
      <c r="C407" s="14">
        <v>69461.48</v>
      </c>
      <c r="D407" s="14">
        <v>205800</v>
      </c>
      <c r="E407" s="14">
        <v>5705.62</v>
      </c>
    </row>
    <row r="408" spans="1:5" ht="33" customHeight="1" thickBot="1">
      <c r="A408" s="2" t="s">
        <v>93</v>
      </c>
      <c r="B408" s="9">
        <f>SUM(B409)</f>
        <v>80000</v>
      </c>
      <c r="C408" s="9">
        <f>SUM(C409)</f>
        <v>47879.2</v>
      </c>
      <c r="D408" s="9">
        <f>SUM(D409)</f>
        <v>65000</v>
      </c>
      <c r="E408" s="9">
        <f>SUM(E409)</f>
        <v>0</v>
      </c>
    </row>
    <row r="409" spans="1:5" ht="33" customHeight="1" thickBot="1">
      <c r="A409" s="3" t="s">
        <v>120</v>
      </c>
      <c r="B409" s="13">
        <v>80000</v>
      </c>
      <c r="C409" s="14">
        <v>47879.2</v>
      </c>
      <c r="D409" s="14">
        <v>65000</v>
      </c>
      <c r="E409" s="19">
        <v>0</v>
      </c>
    </row>
    <row r="410" spans="1:5" ht="33" customHeight="1" thickBot="1">
      <c r="A410" s="2" t="s">
        <v>94</v>
      </c>
      <c r="B410" s="9">
        <f>SUM(B411:B415)</f>
        <v>1855124.87</v>
      </c>
      <c r="C410" s="9">
        <f>SUM(C411:C415)</f>
        <v>1200020.78</v>
      </c>
      <c r="D410" s="9">
        <f>SUM(D411:D415)</f>
        <v>1690434</v>
      </c>
      <c r="E410" s="23">
        <f>SUM(E411:E415)</f>
        <v>49434</v>
      </c>
    </row>
    <row r="411" spans="1:5" ht="33" customHeight="1" thickBot="1">
      <c r="A411" s="3" t="s">
        <v>119</v>
      </c>
      <c r="B411" s="13">
        <v>12000</v>
      </c>
      <c r="C411" s="14">
        <v>10135.2</v>
      </c>
      <c r="D411" s="14">
        <v>0</v>
      </c>
      <c r="E411" s="17">
        <v>0</v>
      </c>
    </row>
    <row r="412" spans="1:5" ht="33" customHeight="1" thickBot="1">
      <c r="A412" s="3" t="s">
        <v>128</v>
      </c>
      <c r="B412" s="13">
        <v>1185924.87</v>
      </c>
      <c r="C412" s="14">
        <v>853596.48</v>
      </c>
      <c r="D412" s="14">
        <v>1100000</v>
      </c>
      <c r="E412" s="14">
        <v>4500</v>
      </c>
    </row>
    <row r="413" spans="1:5" ht="33" customHeight="1" thickBot="1">
      <c r="A413" s="3" t="s">
        <v>129</v>
      </c>
      <c r="B413" s="13">
        <v>7000</v>
      </c>
      <c r="C413" s="14">
        <v>0</v>
      </c>
      <c r="D413" s="14">
        <v>3000</v>
      </c>
      <c r="E413" s="14">
        <v>3000</v>
      </c>
    </row>
    <row r="414" spans="1:5" ht="33" customHeight="1" thickBot="1">
      <c r="A414" s="3" t="s">
        <v>120</v>
      </c>
      <c r="B414" s="13">
        <v>382700</v>
      </c>
      <c r="C414" s="14">
        <v>237208.56</v>
      </c>
      <c r="D414" s="14">
        <v>361400</v>
      </c>
      <c r="E414" s="14">
        <v>11400</v>
      </c>
    </row>
    <row r="415" spans="1:5" ht="33" customHeight="1" thickBot="1">
      <c r="A415" s="3" t="s">
        <v>127</v>
      </c>
      <c r="B415" s="13">
        <v>267500</v>
      </c>
      <c r="C415" s="14">
        <v>99080.54</v>
      </c>
      <c r="D415" s="14">
        <v>226034</v>
      </c>
      <c r="E415" s="19">
        <v>30534</v>
      </c>
    </row>
    <row r="416" spans="1:5" ht="33" customHeight="1" thickBot="1">
      <c r="A416" s="2" t="s">
        <v>95</v>
      </c>
      <c r="B416" s="9">
        <f>SUM(B417)</f>
        <v>2411000</v>
      </c>
      <c r="C416" s="9">
        <f>SUM(C417)</f>
        <v>2410644.77</v>
      </c>
      <c r="D416" s="9">
        <f>SUM(D417)</f>
        <v>1800000</v>
      </c>
      <c r="E416" s="23">
        <f>SUM(E417)</f>
        <v>0</v>
      </c>
    </row>
    <row r="417" spans="1:5" ht="33" customHeight="1" thickBot="1">
      <c r="A417" s="3" t="s">
        <v>130</v>
      </c>
      <c r="B417" s="13">
        <v>2411000</v>
      </c>
      <c r="C417" s="14">
        <v>2410644.77</v>
      </c>
      <c r="D417" s="14">
        <v>1800000</v>
      </c>
      <c r="E417" s="25">
        <v>0</v>
      </c>
    </row>
    <row r="418" spans="1:5" ht="33" customHeight="1" thickBot="1">
      <c r="A418" s="2" t="s">
        <v>96</v>
      </c>
      <c r="B418" s="9">
        <f>SUM(B419:B421)</f>
        <v>81000</v>
      </c>
      <c r="C418" s="9">
        <f>SUM(C419:C421)</f>
        <v>55844.19</v>
      </c>
      <c r="D418" s="9">
        <f>SUM(D419:D421)</f>
        <v>158900</v>
      </c>
      <c r="E418" s="23">
        <f>SUM(E419:E421)</f>
        <v>38221.520000000004</v>
      </c>
    </row>
    <row r="419" spans="1:5" ht="33" customHeight="1" thickBot="1">
      <c r="A419" s="3" t="s">
        <v>129</v>
      </c>
      <c r="B419" s="13">
        <v>5000</v>
      </c>
      <c r="C419" s="14">
        <v>4589.16</v>
      </c>
      <c r="D419" s="14">
        <v>2600</v>
      </c>
      <c r="E419" s="17">
        <v>2600</v>
      </c>
    </row>
    <row r="420" spans="1:5" ht="33" customHeight="1" thickBot="1">
      <c r="A420" s="3" t="s">
        <v>120</v>
      </c>
      <c r="B420" s="13">
        <v>9300</v>
      </c>
      <c r="C420" s="14">
        <v>1255.03</v>
      </c>
      <c r="D420" s="14">
        <v>18400</v>
      </c>
      <c r="E420" s="14">
        <v>18391.82</v>
      </c>
    </row>
    <row r="421" spans="1:5" ht="33" customHeight="1" thickBot="1">
      <c r="A421" s="3" t="s">
        <v>127</v>
      </c>
      <c r="B421" s="13">
        <v>66700</v>
      </c>
      <c r="C421" s="14">
        <v>50000</v>
      </c>
      <c r="D421" s="14">
        <v>137900</v>
      </c>
      <c r="E421" s="19">
        <v>17229.7</v>
      </c>
    </row>
    <row r="422" spans="1:5" ht="33" customHeight="1" thickBot="1">
      <c r="A422" s="1" t="s">
        <v>97</v>
      </c>
      <c r="B422" s="11">
        <f>SUM(B423,B432,B434,B436)</f>
        <v>1733433</v>
      </c>
      <c r="C422" s="11">
        <f>SUM(C423,C432,C434,C436)</f>
        <v>1264559.55</v>
      </c>
      <c r="D422" s="11">
        <f>SUM(D423,D432,D434,D436)</f>
        <v>2072000</v>
      </c>
      <c r="E422" s="26">
        <f>SUM(E423,E432,E434,E436)</f>
        <v>111507.57</v>
      </c>
    </row>
    <row r="423" spans="1:5" ht="33" customHeight="1" thickBot="1">
      <c r="A423" s="2" t="s">
        <v>98</v>
      </c>
      <c r="B423" s="9">
        <f>SUM(B424:B431)</f>
        <v>1364933</v>
      </c>
      <c r="C423" s="9">
        <f>SUM(C424:C431)</f>
        <v>1003985.6900000001</v>
      </c>
      <c r="D423" s="9">
        <f>SUM(D424:D431)</f>
        <v>1543500</v>
      </c>
      <c r="E423" s="23">
        <f>SUM(E424:E431)</f>
        <v>111507.57</v>
      </c>
    </row>
    <row r="424" spans="1:5" ht="33" customHeight="1" thickBot="1">
      <c r="A424" s="3" t="s">
        <v>131</v>
      </c>
      <c r="B424" s="13">
        <v>1211000</v>
      </c>
      <c r="C424" s="14">
        <v>925000</v>
      </c>
      <c r="D424" s="14">
        <v>1250000</v>
      </c>
      <c r="E424" s="17">
        <v>0</v>
      </c>
    </row>
    <row r="425" spans="1:5" ht="33" customHeight="1" thickBot="1">
      <c r="A425" s="3" t="s">
        <v>119</v>
      </c>
      <c r="B425" s="13">
        <v>27833</v>
      </c>
      <c r="C425" s="14">
        <v>15808.58</v>
      </c>
      <c r="D425" s="14">
        <v>41000</v>
      </c>
      <c r="E425" s="14">
        <v>40507.57</v>
      </c>
    </row>
    <row r="426" spans="1:5" ht="33" customHeight="1" thickBot="1">
      <c r="A426" s="3" t="s">
        <v>129</v>
      </c>
      <c r="B426" s="13">
        <v>18000</v>
      </c>
      <c r="C426" s="14">
        <v>10058.51</v>
      </c>
      <c r="D426" s="14">
        <v>20500</v>
      </c>
      <c r="E426" s="14">
        <v>10500</v>
      </c>
    </row>
    <row r="427" spans="1:5" ht="33" customHeight="1" thickBot="1">
      <c r="A427" s="3" t="s">
        <v>120</v>
      </c>
      <c r="B427" s="13">
        <v>11000</v>
      </c>
      <c r="C427" s="14">
        <v>0</v>
      </c>
      <c r="D427" s="14">
        <v>2000</v>
      </c>
      <c r="E427" s="14">
        <v>2000</v>
      </c>
    </row>
    <row r="428" spans="1:5" ht="33" customHeight="1" thickBot="1">
      <c r="A428" s="3" t="s">
        <v>132</v>
      </c>
      <c r="B428" s="13">
        <v>0</v>
      </c>
      <c r="C428" s="14">
        <v>0</v>
      </c>
      <c r="D428" s="14">
        <v>0</v>
      </c>
      <c r="E428" s="14">
        <v>0</v>
      </c>
    </row>
    <row r="429" spans="1:5" ht="33" customHeight="1" thickBot="1">
      <c r="A429" s="3" t="s">
        <v>133</v>
      </c>
      <c r="B429" s="13">
        <v>600</v>
      </c>
      <c r="C429" s="14">
        <v>442.8</v>
      </c>
      <c r="D429" s="14">
        <v>500</v>
      </c>
      <c r="E429" s="14">
        <v>500</v>
      </c>
    </row>
    <row r="430" spans="1:5" ht="33" customHeight="1" thickBot="1">
      <c r="A430" s="3" t="s">
        <v>127</v>
      </c>
      <c r="B430" s="13">
        <v>88000</v>
      </c>
      <c r="C430" s="14">
        <v>45675.8</v>
      </c>
      <c r="D430" s="14">
        <v>209500</v>
      </c>
      <c r="E430" s="14">
        <v>38000</v>
      </c>
    </row>
    <row r="431" spans="1:5" ht="33" customHeight="1" thickBot="1">
      <c r="A431" s="3" t="s">
        <v>134</v>
      </c>
      <c r="B431" s="13">
        <v>8500</v>
      </c>
      <c r="C431" s="14">
        <v>7000</v>
      </c>
      <c r="D431" s="14">
        <v>20000</v>
      </c>
      <c r="E431" s="19">
        <v>20000</v>
      </c>
    </row>
    <row r="432" spans="1:5" ht="33" customHeight="1" thickBot="1">
      <c r="A432" s="2" t="s">
        <v>99</v>
      </c>
      <c r="B432" s="9">
        <f>SUM(B433)</f>
        <v>285000</v>
      </c>
      <c r="C432" s="9">
        <f>SUM(C433)</f>
        <v>215000</v>
      </c>
      <c r="D432" s="9">
        <f>SUM(D433)</f>
        <v>321500</v>
      </c>
      <c r="E432" s="23">
        <f>SUM(E433)</f>
        <v>0</v>
      </c>
    </row>
    <row r="433" spans="1:5" ht="33" customHeight="1" thickBot="1">
      <c r="A433" s="3" t="s">
        <v>131</v>
      </c>
      <c r="B433" s="13">
        <v>285000</v>
      </c>
      <c r="C433" s="14">
        <v>215000</v>
      </c>
      <c r="D433" s="14">
        <v>321500</v>
      </c>
      <c r="E433" s="25">
        <v>0</v>
      </c>
    </row>
    <row r="434" spans="1:5" ht="33" customHeight="1" thickBot="1">
      <c r="A434" s="2" t="s">
        <v>100</v>
      </c>
      <c r="B434" s="9">
        <f>SUM(B435)</f>
        <v>20000</v>
      </c>
      <c r="C434" s="9">
        <f>SUM(C435)</f>
        <v>20000</v>
      </c>
      <c r="D434" s="9">
        <f>SUM(D435)</f>
        <v>150000</v>
      </c>
      <c r="E434" s="23">
        <f>SUM(E435)</f>
        <v>0</v>
      </c>
    </row>
    <row r="435" spans="1:5" ht="54.75" customHeight="1" thickBot="1">
      <c r="A435" s="3" t="s">
        <v>135</v>
      </c>
      <c r="B435" s="13">
        <v>20000</v>
      </c>
      <c r="C435" s="14">
        <v>20000</v>
      </c>
      <c r="D435" s="14">
        <v>150000</v>
      </c>
      <c r="E435" s="25">
        <v>0</v>
      </c>
    </row>
    <row r="436" spans="1:5" ht="33" customHeight="1" thickBot="1">
      <c r="A436" s="2" t="s">
        <v>101</v>
      </c>
      <c r="B436" s="9">
        <f>SUM(B437:B438)</f>
        <v>63500</v>
      </c>
      <c r="C436" s="9">
        <f>SUM(C437:C438)</f>
        <v>25573.86</v>
      </c>
      <c r="D436" s="9">
        <f>SUM(D437:D438)</f>
        <v>57000</v>
      </c>
      <c r="E436" s="23">
        <f>SUM(E437:E438)</f>
        <v>0</v>
      </c>
    </row>
    <row r="437" spans="1:5" ht="33" customHeight="1" thickBot="1">
      <c r="A437" s="3" t="s">
        <v>119</v>
      </c>
      <c r="B437" s="13">
        <v>27000</v>
      </c>
      <c r="C437" s="14">
        <v>1367.87</v>
      </c>
      <c r="D437" s="14">
        <v>27000</v>
      </c>
      <c r="E437" s="17">
        <v>0</v>
      </c>
    </row>
    <row r="438" spans="1:5" ht="33" customHeight="1" thickBot="1">
      <c r="A438" s="3" t="s">
        <v>120</v>
      </c>
      <c r="B438" s="13">
        <v>36500</v>
      </c>
      <c r="C438" s="14">
        <v>24205.99</v>
      </c>
      <c r="D438" s="14">
        <v>30000</v>
      </c>
      <c r="E438" s="14">
        <v>0</v>
      </c>
    </row>
    <row r="439" spans="1:5" ht="33" customHeight="1" thickBot="1">
      <c r="A439" s="1" t="s">
        <v>102</v>
      </c>
      <c r="B439" s="11">
        <f>SUM(B440,B450)</f>
        <v>837964</v>
      </c>
      <c r="C439" s="11">
        <f>SUM(C440,C450)</f>
        <v>557240.5</v>
      </c>
      <c r="D439" s="11">
        <f>SUM(D440,D450)</f>
        <v>853300</v>
      </c>
      <c r="E439" s="24">
        <f>SUM(E440,E450)</f>
        <v>183729.74</v>
      </c>
    </row>
    <row r="440" spans="1:5" ht="33" customHeight="1" thickBot="1">
      <c r="A440" s="2" t="s">
        <v>103</v>
      </c>
      <c r="B440" s="9">
        <f>SUM(B441:B449)</f>
        <v>295900</v>
      </c>
      <c r="C440" s="9">
        <f>SUM(C441:C449)</f>
        <v>181173.39</v>
      </c>
      <c r="D440" s="9">
        <f>SUM(D441:D449)</f>
        <v>260000</v>
      </c>
      <c r="E440" s="23">
        <f>SUM(E441:E449)</f>
        <v>0</v>
      </c>
    </row>
    <row r="441" spans="1:5" ht="33" customHeight="1" thickBot="1">
      <c r="A441" s="3" t="s">
        <v>123</v>
      </c>
      <c r="B441" s="13">
        <v>0</v>
      </c>
      <c r="C441" s="14">
        <v>0</v>
      </c>
      <c r="D441" s="14">
        <v>3500</v>
      </c>
      <c r="E441" s="17">
        <v>0</v>
      </c>
    </row>
    <row r="442" spans="1:5" ht="33" customHeight="1" thickBot="1">
      <c r="A442" s="3" t="s">
        <v>124</v>
      </c>
      <c r="B442" s="13">
        <v>0</v>
      </c>
      <c r="C442" s="14">
        <v>0</v>
      </c>
      <c r="D442" s="14">
        <v>500</v>
      </c>
      <c r="E442" s="14">
        <v>0</v>
      </c>
    </row>
    <row r="443" spans="1:5" ht="33" customHeight="1" thickBot="1">
      <c r="A443" s="3" t="s">
        <v>136</v>
      </c>
      <c r="B443" s="13">
        <v>100000</v>
      </c>
      <c r="C443" s="14">
        <v>100000</v>
      </c>
      <c r="D443" s="14">
        <v>0</v>
      </c>
      <c r="E443" s="14">
        <v>0</v>
      </c>
    </row>
    <row r="444" spans="1:5" ht="33" customHeight="1" thickBot="1">
      <c r="A444" s="3" t="s">
        <v>137</v>
      </c>
      <c r="B444" s="13">
        <v>18000</v>
      </c>
      <c r="C444" s="14">
        <v>13688</v>
      </c>
      <c r="D444" s="14">
        <v>18000</v>
      </c>
      <c r="E444" s="14">
        <v>0</v>
      </c>
    </row>
    <row r="445" spans="1:5" ht="33" customHeight="1" thickBot="1">
      <c r="A445" s="3" t="s">
        <v>119</v>
      </c>
      <c r="B445" s="13">
        <v>23000</v>
      </c>
      <c r="C445" s="14">
        <v>12562.41</v>
      </c>
      <c r="D445" s="14">
        <v>25000</v>
      </c>
      <c r="E445" s="14">
        <v>0</v>
      </c>
    </row>
    <row r="446" spans="1:5" ht="33" customHeight="1" thickBot="1">
      <c r="A446" s="3" t="s">
        <v>128</v>
      </c>
      <c r="B446" s="13">
        <v>1000</v>
      </c>
      <c r="C446" s="14">
        <v>337.28</v>
      </c>
      <c r="D446" s="14">
        <v>1000</v>
      </c>
      <c r="E446" s="14">
        <v>0</v>
      </c>
    </row>
    <row r="447" spans="1:5" ht="33" customHeight="1" thickBot="1">
      <c r="A447" s="3" t="s">
        <v>120</v>
      </c>
      <c r="B447" s="13">
        <v>24000</v>
      </c>
      <c r="C447" s="14">
        <v>13388.69</v>
      </c>
      <c r="D447" s="14">
        <v>20000</v>
      </c>
      <c r="E447" s="14">
        <v>0</v>
      </c>
    </row>
    <row r="448" spans="1:5" ht="33" customHeight="1" thickBot="1">
      <c r="A448" s="3" t="s">
        <v>138</v>
      </c>
      <c r="B448" s="13">
        <v>2000</v>
      </c>
      <c r="C448" s="14">
        <v>1598</v>
      </c>
      <c r="D448" s="14">
        <v>2000</v>
      </c>
      <c r="E448" s="14">
        <v>0</v>
      </c>
    </row>
    <row r="449" spans="1:5" ht="33" customHeight="1" thickBot="1">
      <c r="A449" s="3" t="s">
        <v>127</v>
      </c>
      <c r="B449" s="13">
        <v>127900</v>
      </c>
      <c r="C449" s="14">
        <v>39599.01</v>
      </c>
      <c r="D449" s="14">
        <v>190000</v>
      </c>
      <c r="E449" s="19">
        <v>0</v>
      </c>
    </row>
    <row r="450" spans="1:5" ht="33" customHeight="1" thickBot="1">
      <c r="A450" s="2" t="s">
        <v>104</v>
      </c>
      <c r="B450" s="9">
        <f>SUM(B451:B460)</f>
        <v>542064</v>
      </c>
      <c r="C450" s="9">
        <f>SUM(C451:C460)</f>
        <v>376067.11</v>
      </c>
      <c r="D450" s="9">
        <f>SUM(D451:D460)</f>
        <v>593300</v>
      </c>
      <c r="E450" s="23">
        <f>SUM(E451:E460)</f>
        <v>183729.74</v>
      </c>
    </row>
    <row r="451" spans="1:5" ht="41.25" customHeight="1" thickBot="1">
      <c r="A451" s="3" t="s">
        <v>139</v>
      </c>
      <c r="B451" s="13">
        <v>300000</v>
      </c>
      <c r="C451" s="14">
        <v>263000</v>
      </c>
      <c r="D451" s="14">
        <v>300000</v>
      </c>
      <c r="E451" s="17">
        <v>0</v>
      </c>
    </row>
    <row r="452" spans="1:5" ht="33" customHeight="1" thickBot="1">
      <c r="A452" s="3" t="s">
        <v>140</v>
      </c>
      <c r="B452" s="13">
        <v>20000</v>
      </c>
      <c r="C452" s="14">
        <v>5997</v>
      </c>
      <c r="D452" s="14">
        <v>20000</v>
      </c>
      <c r="E452" s="14">
        <v>0</v>
      </c>
    </row>
    <row r="453" spans="1:5" ht="33" customHeight="1" thickBot="1">
      <c r="A453" s="3" t="s">
        <v>123</v>
      </c>
      <c r="B453" s="13">
        <v>3000</v>
      </c>
      <c r="C453" s="14">
        <v>0</v>
      </c>
      <c r="D453" s="14">
        <v>3000</v>
      </c>
      <c r="E453" s="14">
        <v>0</v>
      </c>
    </row>
    <row r="454" spans="1:5" ht="33" customHeight="1" thickBot="1">
      <c r="A454" s="3" t="s">
        <v>124</v>
      </c>
      <c r="B454" s="13">
        <v>400</v>
      </c>
      <c r="C454" s="14">
        <v>0</v>
      </c>
      <c r="D454" s="14">
        <v>400</v>
      </c>
      <c r="E454" s="14">
        <v>0</v>
      </c>
    </row>
    <row r="455" spans="1:5" ht="33" customHeight="1" thickBot="1">
      <c r="A455" s="3" t="s">
        <v>137</v>
      </c>
      <c r="B455" s="13">
        <v>16000</v>
      </c>
      <c r="C455" s="14">
        <v>0</v>
      </c>
      <c r="D455" s="14">
        <v>16000</v>
      </c>
      <c r="E455" s="14">
        <v>0</v>
      </c>
    </row>
    <row r="456" spans="1:6" ht="33" customHeight="1" thickBot="1">
      <c r="A456" s="3" t="s">
        <v>119</v>
      </c>
      <c r="B456" s="13">
        <v>94764</v>
      </c>
      <c r="C456" s="14">
        <v>45772.88</v>
      </c>
      <c r="D456" s="14">
        <v>99000</v>
      </c>
      <c r="E456" s="14">
        <v>52502.79</v>
      </c>
      <c r="F456" s="39">
        <v>14000</v>
      </c>
    </row>
    <row r="457" spans="1:6" ht="33" customHeight="1" thickBot="1">
      <c r="A457" s="3" t="s">
        <v>120</v>
      </c>
      <c r="B457" s="13">
        <v>79900</v>
      </c>
      <c r="C457" s="14">
        <v>50126.22</v>
      </c>
      <c r="D457" s="14">
        <v>93500</v>
      </c>
      <c r="E457" s="14">
        <v>71829.78</v>
      </c>
      <c r="F457" s="39">
        <v>14500</v>
      </c>
    </row>
    <row r="458" spans="1:5" ht="33" customHeight="1" thickBot="1">
      <c r="A458" s="3" t="s">
        <v>138</v>
      </c>
      <c r="B458" s="13">
        <v>2000</v>
      </c>
      <c r="C458" s="14">
        <v>1171.11</v>
      </c>
      <c r="D458" s="14">
        <v>2000</v>
      </c>
      <c r="E458" s="14">
        <v>0</v>
      </c>
    </row>
    <row r="459" spans="1:5" ht="33" customHeight="1" thickBot="1">
      <c r="A459" s="3" t="s">
        <v>127</v>
      </c>
      <c r="B459" s="13">
        <v>0</v>
      </c>
      <c r="C459" s="14">
        <v>0</v>
      </c>
      <c r="D459" s="14">
        <v>22900</v>
      </c>
      <c r="E459" s="14">
        <v>22900</v>
      </c>
    </row>
    <row r="460" spans="1:5" ht="33" customHeight="1" thickBot="1">
      <c r="A460" s="6" t="s">
        <v>134</v>
      </c>
      <c r="B460" s="27">
        <v>26000</v>
      </c>
      <c r="C460" s="19">
        <v>9999.9</v>
      </c>
      <c r="D460" s="19">
        <v>36500</v>
      </c>
      <c r="E460" s="19">
        <v>36497.17</v>
      </c>
    </row>
    <row r="461" spans="1:5" ht="46.5" customHeight="1" thickBot="1">
      <c r="A461" s="30" t="s">
        <v>107</v>
      </c>
      <c r="B461" s="29">
        <f>SUM(B3,B16,B19,B31,B41,B57,B60,B110,B137,B149,B152,B155,B285,B299,B369,B386,B422,B439)</f>
        <v>56418628.73</v>
      </c>
      <c r="C461" s="29">
        <f>SUM(C3,C16,C19,C31,C41,C57,C60,C110,C137,C149,C152,C155,C285,C299,C369,C386,C422,C439)</f>
        <v>32982452.95</v>
      </c>
      <c r="D461" s="29">
        <f>SUM(D3,D16,D19,D31,D41,D57,D60,D110,D137,D149,D152,D155,D285,D299,D369,D386,D422,D439)</f>
        <v>48816849</v>
      </c>
      <c r="E461" s="28">
        <f>SUM(E3,E16,E19,E31,E41,E57,E60,E110,E137,E149,E152,E155,E285,E299,E369,E386,E422,E439)</f>
        <v>495754.92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32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29.125" style="0" customWidth="1"/>
    <col min="2" max="2" width="15.375" style="0" customWidth="1"/>
    <col min="3" max="3" width="14.75390625" style="0" customWidth="1"/>
    <col min="4" max="4" width="12.625" style="0" customWidth="1"/>
    <col min="5" max="5" width="13.75390625" style="0" customWidth="1"/>
    <col min="6" max="6" width="12.875" style="0" customWidth="1"/>
    <col min="7" max="7" width="16.00390625" style="0" customWidth="1"/>
    <col min="8" max="8" width="14.00390625" style="0" customWidth="1"/>
    <col min="9" max="9" width="15.125" style="0" customWidth="1"/>
  </cols>
  <sheetData>
    <row r="4" ht="12.75">
      <c r="A4">
        <v>75023</v>
      </c>
    </row>
    <row r="6" ht="13.5" thickBot="1"/>
    <row r="7" spans="1:9" ht="42" customHeight="1" thickBot="1">
      <c r="A7" s="2" t="s">
        <v>31</v>
      </c>
      <c r="B7" s="9" t="s">
        <v>113</v>
      </c>
      <c r="C7" s="9" t="s">
        <v>112</v>
      </c>
      <c r="D7" s="9" t="s">
        <v>111</v>
      </c>
      <c r="E7" s="9" t="s">
        <v>110</v>
      </c>
      <c r="F7" s="9" t="s">
        <v>114</v>
      </c>
      <c r="G7" s="32" t="s">
        <v>115</v>
      </c>
      <c r="H7" s="33" t="s">
        <v>116</v>
      </c>
      <c r="I7" s="33" t="s">
        <v>117</v>
      </c>
    </row>
    <row r="8" spans="1:9" ht="42" customHeight="1" thickBot="1">
      <c r="A8" s="3" t="s">
        <v>32</v>
      </c>
      <c r="B8" s="13">
        <v>0</v>
      </c>
      <c r="C8" s="13">
        <v>30000</v>
      </c>
      <c r="D8" s="13">
        <v>0</v>
      </c>
      <c r="E8" s="13">
        <v>0</v>
      </c>
      <c r="F8" s="13">
        <v>0</v>
      </c>
      <c r="G8" s="18">
        <v>0</v>
      </c>
      <c r="H8" s="18">
        <v>0</v>
      </c>
      <c r="I8" s="18">
        <f>SUM(B8:H8)</f>
        <v>30000</v>
      </c>
    </row>
    <row r="9" spans="1:9" ht="42" customHeight="1" thickBot="1">
      <c r="A9" s="3" t="s">
        <v>25</v>
      </c>
      <c r="B9" s="13">
        <v>3000000</v>
      </c>
      <c r="C9" s="13">
        <v>0</v>
      </c>
      <c r="D9" s="13">
        <v>0</v>
      </c>
      <c r="E9" s="13">
        <v>0</v>
      </c>
      <c r="F9" s="13">
        <v>0</v>
      </c>
      <c r="G9" s="18">
        <v>0</v>
      </c>
      <c r="H9" s="18">
        <v>0</v>
      </c>
      <c r="I9" s="18">
        <f aca="true" t="shared" si="0" ref="I9:I29">SUM(B9:H9)</f>
        <v>3000000</v>
      </c>
    </row>
    <row r="10" spans="1:9" ht="42" customHeight="1" thickBot="1">
      <c r="A10" s="3" t="s">
        <v>26</v>
      </c>
      <c r="B10" s="13">
        <v>200370</v>
      </c>
      <c r="C10" s="13">
        <v>0</v>
      </c>
      <c r="D10" s="13">
        <v>0</v>
      </c>
      <c r="E10" s="13">
        <v>0</v>
      </c>
      <c r="F10" s="13">
        <v>0</v>
      </c>
      <c r="G10" s="18">
        <v>0</v>
      </c>
      <c r="H10" s="18">
        <v>0</v>
      </c>
      <c r="I10" s="18">
        <f t="shared" si="0"/>
        <v>200370</v>
      </c>
    </row>
    <row r="11" spans="1:9" ht="42" customHeight="1" thickBot="1">
      <c r="A11" s="3" t="s">
        <v>33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8">
        <v>0</v>
      </c>
      <c r="H11" s="18">
        <v>7000</v>
      </c>
      <c r="I11" s="18">
        <f t="shared" si="0"/>
        <v>7000</v>
      </c>
    </row>
    <row r="12" spans="1:9" ht="42" customHeight="1" thickBot="1">
      <c r="A12" s="3" t="s">
        <v>5</v>
      </c>
      <c r="B12" s="13">
        <v>600000</v>
      </c>
      <c r="C12" s="13">
        <v>3500</v>
      </c>
      <c r="D12" s="13">
        <v>0</v>
      </c>
      <c r="E12" s="13">
        <v>0</v>
      </c>
      <c r="F12" s="13">
        <v>0</v>
      </c>
      <c r="G12" s="18">
        <v>0</v>
      </c>
      <c r="H12" s="18">
        <v>0</v>
      </c>
      <c r="I12" s="18">
        <f t="shared" si="0"/>
        <v>603500</v>
      </c>
    </row>
    <row r="13" spans="1:9" ht="42" customHeight="1" thickBot="1">
      <c r="A13" s="3" t="s">
        <v>6</v>
      </c>
      <c r="B13" s="13">
        <v>89000</v>
      </c>
      <c r="C13" s="13">
        <v>490</v>
      </c>
      <c r="D13" s="13">
        <v>0</v>
      </c>
      <c r="E13" s="13">
        <v>0</v>
      </c>
      <c r="F13" s="13">
        <v>0</v>
      </c>
      <c r="G13" s="18">
        <v>0</v>
      </c>
      <c r="H13" s="18">
        <v>0</v>
      </c>
      <c r="I13" s="18">
        <f t="shared" si="0"/>
        <v>89490</v>
      </c>
    </row>
    <row r="14" spans="1:9" ht="42" customHeight="1" thickBot="1">
      <c r="A14" s="3" t="s">
        <v>34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8">
        <v>0</v>
      </c>
      <c r="H14" s="18">
        <v>50000</v>
      </c>
      <c r="I14" s="18">
        <f t="shared" si="0"/>
        <v>50000</v>
      </c>
    </row>
    <row r="15" spans="1:9" ht="42" customHeight="1" thickBot="1">
      <c r="A15" s="3" t="s">
        <v>7</v>
      </c>
      <c r="B15" s="13">
        <v>82000</v>
      </c>
      <c r="C15" s="13">
        <v>20000</v>
      </c>
      <c r="D15" s="13">
        <v>0</v>
      </c>
      <c r="E15" s="13">
        <v>0</v>
      </c>
      <c r="F15" s="13">
        <v>0</v>
      </c>
      <c r="G15" s="18">
        <v>0</v>
      </c>
      <c r="H15" s="18">
        <v>0</v>
      </c>
      <c r="I15" s="18">
        <f t="shared" si="0"/>
        <v>102000</v>
      </c>
    </row>
    <row r="16" spans="1:9" ht="42" customHeight="1" thickBot="1">
      <c r="A16" s="3" t="s">
        <v>15</v>
      </c>
      <c r="B16" s="13">
        <v>72900</v>
      </c>
      <c r="C16" s="13">
        <v>10550</v>
      </c>
      <c r="D16" s="13">
        <v>36500</v>
      </c>
      <c r="E16" s="13">
        <v>37000</v>
      </c>
      <c r="F16" s="13">
        <v>16000</v>
      </c>
      <c r="G16" s="18">
        <v>4000</v>
      </c>
      <c r="H16" s="18">
        <v>0</v>
      </c>
      <c r="I16" s="18">
        <f t="shared" si="0"/>
        <v>176950</v>
      </c>
    </row>
    <row r="17" spans="1:9" ht="42" customHeight="1" thickBot="1">
      <c r="A17" s="3" t="s">
        <v>18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8">
        <v>0</v>
      </c>
      <c r="H17" s="18">
        <v>35000</v>
      </c>
      <c r="I17" s="18">
        <f t="shared" si="0"/>
        <v>35000</v>
      </c>
    </row>
    <row r="18" spans="1:9" ht="42" customHeight="1" thickBot="1">
      <c r="A18" s="3" t="s">
        <v>35</v>
      </c>
      <c r="B18" s="13">
        <v>2700</v>
      </c>
      <c r="C18" s="13">
        <v>0</v>
      </c>
      <c r="D18" s="13">
        <v>0</v>
      </c>
      <c r="E18" s="13">
        <v>0</v>
      </c>
      <c r="F18" s="13">
        <v>0</v>
      </c>
      <c r="G18" s="18">
        <v>0</v>
      </c>
      <c r="H18" s="18">
        <v>0</v>
      </c>
      <c r="I18" s="18">
        <f t="shared" si="0"/>
        <v>2700</v>
      </c>
    </row>
    <row r="19" spans="1:9" ht="42" customHeight="1" thickBot="1">
      <c r="A19" s="3" t="s">
        <v>2</v>
      </c>
      <c r="B19" s="13">
        <v>279200</v>
      </c>
      <c r="C19" s="13">
        <v>8127</v>
      </c>
      <c r="D19" s="13">
        <v>121200</v>
      </c>
      <c r="E19" s="13">
        <v>3000</v>
      </c>
      <c r="F19" s="13">
        <v>6000</v>
      </c>
      <c r="G19" s="18">
        <v>0</v>
      </c>
      <c r="H19" s="18">
        <v>0</v>
      </c>
      <c r="I19" s="18">
        <f t="shared" si="0"/>
        <v>417527</v>
      </c>
    </row>
    <row r="20" spans="1:9" ht="42" customHeight="1" thickBot="1">
      <c r="A20" s="3" t="s">
        <v>29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8">
        <v>0</v>
      </c>
      <c r="H20" s="18">
        <v>0</v>
      </c>
      <c r="I20" s="18">
        <f t="shared" si="0"/>
        <v>0</v>
      </c>
    </row>
    <row r="21" spans="1:9" ht="42" customHeight="1" thickBot="1">
      <c r="A21" s="3" t="s">
        <v>30</v>
      </c>
      <c r="B21" s="13">
        <v>21000</v>
      </c>
      <c r="C21" s="13">
        <v>0</v>
      </c>
      <c r="D21" s="13">
        <v>0</v>
      </c>
      <c r="E21" s="13">
        <v>0</v>
      </c>
      <c r="F21" s="13">
        <v>0</v>
      </c>
      <c r="G21" s="18">
        <v>0</v>
      </c>
      <c r="H21" s="18">
        <v>0</v>
      </c>
      <c r="I21" s="18">
        <f t="shared" si="0"/>
        <v>21000</v>
      </c>
    </row>
    <row r="22" spans="1:9" ht="51" customHeight="1" thickBot="1">
      <c r="A22" s="3" t="s">
        <v>36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8">
        <v>0</v>
      </c>
      <c r="H22" s="18">
        <v>0</v>
      </c>
      <c r="I22" s="18">
        <f t="shared" si="0"/>
        <v>0</v>
      </c>
    </row>
    <row r="23" spans="1:9" ht="42" customHeight="1" thickBot="1">
      <c r="A23" s="3" t="s">
        <v>37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8">
        <v>0</v>
      </c>
      <c r="H23" s="18">
        <v>55000</v>
      </c>
      <c r="I23" s="18">
        <f t="shared" si="0"/>
        <v>55000</v>
      </c>
    </row>
    <row r="24" spans="1:9" ht="42" customHeight="1" thickBot="1">
      <c r="A24" s="3" t="s">
        <v>38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8">
        <v>0</v>
      </c>
      <c r="H24" s="18">
        <v>0</v>
      </c>
      <c r="I24" s="18">
        <f t="shared" si="0"/>
        <v>0</v>
      </c>
    </row>
    <row r="25" spans="1:9" ht="42" customHeight="1" thickBot="1">
      <c r="A25" s="3" t="s">
        <v>8</v>
      </c>
      <c r="B25" s="13">
        <v>0</v>
      </c>
      <c r="C25" s="13">
        <v>0</v>
      </c>
      <c r="D25" s="13">
        <v>0</v>
      </c>
      <c r="E25" s="13">
        <v>5000</v>
      </c>
      <c r="F25" s="13">
        <v>0</v>
      </c>
      <c r="G25" s="18">
        <v>0</v>
      </c>
      <c r="H25" s="18">
        <v>15000</v>
      </c>
      <c r="I25" s="18">
        <f t="shared" si="0"/>
        <v>20000</v>
      </c>
    </row>
    <row r="26" spans="1:9" ht="42" customHeight="1" thickBot="1">
      <c r="A26" s="3" t="s">
        <v>27</v>
      </c>
      <c r="B26" s="13">
        <v>67400</v>
      </c>
      <c r="C26" s="13">
        <v>0</v>
      </c>
      <c r="D26" s="13">
        <v>0</v>
      </c>
      <c r="E26" s="13">
        <v>0</v>
      </c>
      <c r="F26" s="13">
        <v>0</v>
      </c>
      <c r="G26" s="18">
        <v>0</v>
      </c>
      <c r="H26" s="18">
        <v>0</v>
      </c>
      <c r="I26" s="18">
        <f t="shared" si="0"/>
        <v>67400</v>
      </c>
    </row>
    <row r="27" spans="1:9" ht="42" customHeight="1" thickBot="1">
      <c r="A27" s="3" t="s">
        <v>39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8">
        <v>0</v>
      </c>
      <c r="H27" s="18">
        <v>5000</v>
      </c>
      <c r="I27" s="18">
        <f t="shared" si="0"/>
        <v>5000</v>
      </c>
    </row>
    <row r="28" spans="1:9" ht="42" customHeight="1" thickBot="1">
      <c r="A28" s="3" t="s">
        <v>40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34">
        <v>0</v>
      </c>
      <c r="H28" s="18">
        <v>0</v>
      </c>
      <c r="I28" s="18">
        <v>5000</v>
      </c>
    </row>
    <row r="29" spans="1:9" ht="42" customHeight="1" thickBot="1">
      <c r="A29" s="3" t="s">
        <v>41</v>
      </c>
      <c r="B29" s="27">
        <v>21000</v>
      </c>
      <c r="C29" s="27">
        <v>450</v>
      </c>
      <c r="D29" s="27">
        <v>0</v>
      </c>
      <c r="E29" s="27">
        <v>0</v>
      </c>
      <c r="F29" s="27">
        <v>4000</v>
      </c>
      <c r="G29" s="36">
        <v>0</v>
      </c>
      <c r="H29" s="34">
        <v>0</v>
      </c>
      <c r="I29" s="34">
        <f t="shared" si="0"/>
        <v>25450</v>
      </c>
    </row>
    <row r="30" spans="2:14" ht="37.5" customHeight="1" thickBot="1">
      <c r="B30" s="38">
        <f>SUM(B8:B29)</f>
        <v>4435570</v>
      </c>
      <c r="C30" s="38">
        <f aca="true" t="shared" si="1" ref="C30:I30">SUM(C8:C29)</f>
        <v>73117</v>
      </c>
      <c r="D30" s="38">
        <f t="shared" si="1"/>
        <v>157700</v>
      </c>
      <c r="E30" s="38">
        <f t="shared" si="1"/>
        <v>45000</v>
      </c>
      <c r="F30" s="38">
        <f t="shared" si="1"/>
        <v>26000</v>
      </c>
      <c r="G30" s="38">
        <f t="shared" si="1"/>
        <v>4000</v>
      </c>
      <c r="H30" s="38">
        <f t="shared" si="1"/>
        <v>167000</v>
      </c>
      <c r="I30" s="37">
        <f t="shared" si="1"/>
        <v>4913387</v>
      </c>
      <c r="N30" t="s">
        <v>109</v>
      </c>
    </row>
    <row r="31" ht="12.75">
      <c r="G31" s="35"/>
    </row>
    <row r="32" ht="12.75">
      <c r="G32" s="35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96"/>
  <sheetViews>
    <sheetView tabSelected="1" zoomScalePageLayoutView="0" workbookViewId="0" topLeftCell="A355">
      <selection activeCell="C358" sqref="C358"/>
    </sheetView>
  </sheetViews>
  <sheetFormatPr defaultColWidth="9.00390625" defaultRowHeight="12.75"/>
  <cols>
    <col min="2" max="2" width="63.25390625" style="15" customWidth="1"/>
    <col min="3" max="3" width="24.00390625" style="7" customWidth="1"/>
  </cols>
  <sheetData>
    <row r="1" spans="2:3" ht="14.25" customHeight="1">
      <c r="B1" s="15" t="s">
        <v>109</v>
      </c>
      <c r="C1" s="51" t="s">
        <v>175</v>
      </c>
    </row>
    <row r="2" ht="26.25" customHeight="1">
      <c r="C2" s="50" t="s">
        <v>178</v>
      </c>
    </row>
    <row r="3" spans="2:3" ht="17.25" customHeight="1" thickBot="1">
      <c r="B3" s="49" t="s">
        <v>176</v>
      </c>
      <c r="C3" s="51" t="s">
        <v>174</v>
      </c>
    </row>
    <row r="4" spans="2:3" ht="33" customHeight="1" thickBot="1">
      <c r="B4" s="5" t="s">
        <v>0</v>
      </c>
      <c r="C4" s="45">
        <f>SUM(C5,C8)</f>
        <v>1813650</v>
      </c>
    </row>
    <row r="5" spans="2:3" ht="33" customHeight="1" thickBot="1">
      <c r="B5" s="2" t="s">
        <v>1</v>
      </c>
      <c r="C5" s="21">
        <f>SUM(C6:C7)</f>
        <v>1805000</v>
      </c>
    </row>
    <row r="6" spans="2:3" ht="33" customHeight="1" thickBot="1">
      <c r="B6" s="3" t="s">
        <v>127</v>
      </c>
      <c r="C6" s="18">
        <v>1705000</v>
      </c>
    </row>
    <row r="7" spans="2:3" ht="57.75" customHeight="1" thickBot="1">
      <c r="B7" s="3" t="s">
        <v>173</v>
      </c>
      <c r="C7" s="18">
        <v>100000</v>
      </c>
    </row>
    <row r="8" spans="2:3" ht="33" customHeight="1" thickBot="1">
      <c r="B8" s="2" t="s">
        <v>3</v>
      </c>
      <c r="C8" s="21">
        <f>SUM(C9)</f>
        <v>8650</v>
      </c>
    </row>
    <row r="9" spans="2:3" ht="33" customHeight="1" thickBot="1">
      <c r="B9" s="3" t="s">
        <v>172</v>
      </c>
      <c r="C9" s="46">
        <v>8650</v>
      </c>
    </row>
    <row r="10" spans="2:3" ht="33" customHeight="1" thickBot="1">
      <c r="B10" s="1" t="s">
        <v>9</v>
      </c>
      <c r="C10" s="47">
        <f>SUM(C11)</f>
        <v>16000</v>
      </c>
    </row>
    <row r="11" spans="2:3" ht="33" customHeight="1" thickBot="1">
      <c r="B11" s="2" t="s">
        <v>10</v>
      </c>
      <c r="C11" s="21">
        <f>SUM(C12)</f>
        <v>16000</v>
      </c>
    </row>
    <row r="12" spans="2:3" ht="33" customHeight="1" thickBot="1">
      <c r="B12" s="3" t="s">
        <v>120</v>
      </c>
      <c r="C12" s="18">
        <v>16000</v>
      </c>
    </row>
    <row r="13" spans="2:3" ht="33" customHeight="1" thickBot="1">
      <c r="B13" s="1" t="s">
        <v>11</v>
      </c>
      <c r="C13" s="47">
        <f>SUM(C14,C16)</f>
        <v>2280800</v>
      </c>
    </row>
    <row r="14" spans="2:3" ht="33" customHeight="1" thickBot="1">
      <c r="B14" s="2" t="s">
        <v>12</v>
      </c>
      <c r="C14" s="21">
        <f>SUM(C15)</f>
        <v>300000</v>
      </c>
    </row>
    <row r="15" spans="2:3" ht="33" customHeight="1" thickBot="1">
      <c r="B15" s="3" t="s">
        <v>120</v>
      </c>
      <c r="C15" s="18">
        <v>300000</v>
      </c>
    </row>
    <row r="16" spans="2:3" ht="33" customHeight="1" thickBot="1">
      <c r="B16" s="2" t="s">
        <v>14</v>
      </c>
      <c r="C16" s="21">
        <f>SUM(C17:C21)</f>
        <v>1980800</v>
      </c>
    </row>
    <row r="17" spans="2:3" ht="33" customHeight="1" thickBot="1">
      <c r="B17" s="3" t="s">
        <v>119</v>
      </c>
      <c r="C17" s="18">
        <v>10000</v>
      </c>
    </row>
    <row r="18" spans="2:3" ht="33" customHeight="1" thickBot="1">
      <c r="B18" s="3" t="s">
        <v>129</v>
      </c>
      <c r="C18" s="18">
        <v>285000</v>
      </c>
    </row>
    <row r="19" spans="2:3" ht="33" customHeight="1" thickBot="1">
      <c r="B19" s="3" t="s">
        <v>120</v>
      </c>
      <c r="C19" s="18">
        <v>260000</v>
      </c>
    </row>
    <row r="20" spans="2:3" ht="33" customHeight="1" thickBot="1">
      <c r="B20" s="3" t="s">
        <v>169</v>
      </c>
      <c r="C20" s="18">
        <v>6000</v>
      </c>
    </row>
    <row r="21" spans="2:3" ht="33" customHeight="1" thickBot="1">
      <c r="B21" s="3" t="s">
        <v>127</v>
      </c>
      <c r="C21" s="18">
        <v>1419800</v>
      </c>
    </row>
    <row r="22" spans="2:3" ht="33" customHeight="1" thickBot="1">
      <c r="B22" s="1" t="s">
        <v>16</v>
      </c>
      <c r="C22" s="47">
        <f>SUM(C23)</f>
        <v>122450</v>
      </c>
    </row>
    <row r="23" spans="2:3" ht="33" customHeight="1" thickBot="1">
      <c r="B23" s="2" t="s">
        <v>17</v>
      </c>
      <c r="C23" s="21">
        <f>SUM(C24:C30)</f>
        <v>122450</v>
      </c>
    </row>
    <row r="24" spans="2:3" ht="33" customHeight="1" thickBot="1">
      <c r="B24" s="3" t="s">
        <v>123</v>
      </c>
      <c r="C24" s="18">
        <v>3500</v>
      </c>
    </row>
    <row r="25" spans="2:3" ht="33" customHeight="1" thickBot="1">
      <c r="B25" s="3" t="s">
        <v>124</v>
      </c>
      <c r="C25" s="18">
        <v>500</v>
      </c>
    </row>
    <row r="26" spans="2:3" ht="33" customHeight="1" thickBot="1">
      <c r="B26" s="3" t="s">
        <v>137</v>
      </c>
      <c r="C26" s="18">
        <v>45000</v>
      </c>
    </row>
    <row r="27" spans="2:3" ht="33" customHeight="1" thickBot="1">
      <c r="B27" s="3" t="s">
        <v>119</v>
      </c>
      <c r="C27" s="18">
        <v>24000</v>
      </c>
    </row>
    <row r="28" spans="2:3" ht="33" customHeight="1" thickBot="1">
      <c r="B28" s="3" t="s">
        <v>128</v>
      </c>
      <c r="C28" s="48">
        <v>1850</v>
      </c>
    </row>
    <row r="29" spans="2:3" ht="33" customHeight="1" thickBot="1">
      <c r="B29" s="3" t="s">
        <v>120</v>
      </c>
      <c r="C29" s="18">
        <v>42600</v>
      </c>
    </row>
    <row r="30" spans="2:3" ht="33" customHeight="1" thickBot="1">
      <c r="B30" s="3" t="s">
        <v>138</v>
      </c>
      <c r="C30" s="18">
        <v>5000</v>
      </c>
    </row>
    <row r="31" spans="2:3" ht="33" customHeight="1" thickBot="1">
      <c r="B31" s="1" t="s">
        <v>19</v>
      </c>
      <c r="C31" s="47">
        <f>SUM(C32,)</f>
        <v>1562000</v>
      </c>
    </row>
    <row r="32" spans="2:3" ht="33" customHeight="1" thickBot="1">
      <c r="B32" s="2" t="s">
        <v>20</v>
      </c>
      <c r="C32" s="21">
        <f>SUM(C33:C45)</f>
        <v>1562000</v>
      </c>
    </row>
    <row r="33" spans="2:3" ht="33" customHeight="1" thickBot="1">
      <c r="B33" s="3" t="s">
        <v>123</v>
      </c>
      <c r="C33" s="18">
        <v>3500</v>
      </c>
    </row>
    <row r="34" spans="2:3" ht="33" customHeight="1" thickBot="1">
      <c r="B34" s="3" t="s">
        <v>124</v>
      </c>
      <c r="C34" s="18">
        <v>500</v>
      </c>
    </row>
    <row r="35" spans="2:3" ht="33" customHeight="1" thickBot="1">
      <c r="B35" s="3" t="s">
        <v>137</v>
      </c>
      <c r="C35" s="18">
        <v>20000</v>
      </c>
    </row>
    <row r="36" spans="2:3" ht="33" customHeight="1" thickBot="1">
      <c r="B36" s="3" t="s">
        <v>119</v>
      </c>
      <c r="C36" s="18">
        <v>151000</v>
      </c>
    </row>
    <row r="37" spans="2:3" ht="33" customHeight="1" thickBot="1">
      <c r="B37" s="3" t="s">
        <v>128</v>
      </c>
      <c r="C37" s="18">
        <v>14000</v>
      </c>
    </row>
    <row r="38" spans="2:3" ht="33" customHeight="1" thickBot="1">
      <c r="B38" s="3" t="s">
        <v>129</v>
      </c>
      <c r="C38" s="18">
        <v>20000</v>
      </c>
    </row>
    <row r="39" spans="2:3" ht="33" customHeight="1" thickBot="1">
      <c r="B39" s="3" t="s">
        <v>120</v>
      </c>
      <c r="C39" s="18">
        <v>230000</v>
      </c>
    </row>
    <row r="40" spans="2:3" ht="33" customHeight="1" thickBot="1">
      <c r="B40" s="3" t="s">
        <v>138</v>
      </c>
      <c r="C40" s="18">
        <v>8000</v>
      </c>
    </row>
    <row r="41" spans="2:3" ht="33" customHeight="1" thickBot="1">
      <c r="B41" s="3" t="s">
        <v>168</v>
      </c>
      <c r="C41" s="18">
        <v>90000</v>
      </c>
    </row>
    <row r="42" spans="2:3" ht="33" customHeight="1" thickBot="1">
      <c r="B42" s="3" t="s">
        <v>167</v>
      </c>
      <c r="C42" s="18">
        <v>25000</v>
      </c>
    </row>
    <row r="43" spans="2:3" ht="33" customHeight="1" thickBot="1">
      <c r="B43" s="3" t="s">
        <v>170</v>
      </c>
      <c r="C43" s="18">
        <v>400000</v>
      </c>
    </row>
    <row r="44" spans="2:3" ht="33" customHeight="1" thickBot="1">
      <c r="B44" s="3" t="s">
        <v>166</v>
      </c>
      <c r="C44" s="18">
        <v>300000</v>
      </c>
    </row>
    <row r="45" spans="2:3" ht="33" customHeight="1" thickBot="1">
      <c r="B45" s="3" t="s">
        <v>165</v>
      </c>
      <c r="C45" s="18">
        <v>300000</v>
      </c>
    </row>
    <row r="46" spans="2:3" ht="33" customHeight="1" thickBot="1">
      <c r="B46" s="1" t="s">
        <v>21</v>
      </c>
      <c r="C46" s="47">
        <f>SUM(C47)</f>
        <v>200000</v>
      </c>
    </row>
    <row r="47" spans="2:3" ht="33" customHeight="1" thickBot="1">
      <c r="B47" s="2" t="s">
        <v>22</v>
      </c>
      <c r="C47" s="21">
        <f>SUM(C48)</f>
        <v>200000</v>
      </c>
    </row>
    <row r="48" spans="2:3" ht="33" customHeight="1" thickBot="1">
      <c r="B48" s="3" t="s">
        <v>120</v>
      </c>
      <c r="C48" s="18">
        <v>200000</v>
      </c>
    </row>
    <row r="49" spans="2:3" ht="33" customHeight="1" thickBot="1">
      <c r="B49" s="1" t="s">
        <v>23</v>
      </c>
      <c r="C49" s="47">
        <f>SUM(C50,C56,C61,C84,C88)</f>
        <v>6570770</v>
      </c>
    </row>
    <row r="50" spans="2:3" ht="33" customHeight="1" thickBot="1">
      <c r="B50" s="2" t="s">
        <v>24</v>
      </c>
      <c r="C50" s="21">
        <f>SUM(C51:C55)</f>
        <v>103900</v>
      </c>
    </row>
    <row r="51" spans="2:3" ht="33" customHeight="1" thickBot="1">
      <c r="B51" s="3" t="s">
        <v>121</v>
      </c>
      <c r="C51" s="18">
        <v>76000</v>
      </c>
    </row>
    <row r="52" spans="2:3" ht="33" customHeight="1" thickBot="1">
      <c r="B52" s="3" t="s">
        <v>122</v>
      </c>
      <c r="C52" s="18">
        <v>9630</v>
      </c>
    </row>
    <row r="53" spans="2:3" ht="33" customHeight="1" thickBot="1">
      <c r="B53" s="3" t="s">
        <v>123</v>
      </c>
      <c r="C53" s="18">
        <v>13400</v>
      </c>
    </row>
    <row r="54" spans="2:3" ht="33" customHeight="1" thickBot="1">
      <c r="B54" s="3" t="s">
        <v>124</v>
      </c>
      <c r="C54" s="18">
        <v>2150</v>
      </c>
    </row>
    <row r="55" spans="2:3" ht="33" customHeight="1" thickBot="1">
      <c r="B55" s="3" t="s">
        <v>143</v>
      </c>
      <c r="C55" s="18">
        <v>2720</v>
      </c>
    </row>
    <row r="56" spans="2:3" ht="33" customHeight="1" thickBot="1">
      <c r="B56" s="2" t="s">
        <v>28</v>
      </c>
      <c r="C56" s="21">
        <f>SUM(C57:C60)</f>
        <v>232500</v>
      </c>
    </row>
    <row r="57" spans="2:3" ht="33" customHeight="1" thickBot="1">
      <c r="B57" s="3" t="s">
        <v>161</v>
      </c>
      <c r="C57" s="18">
        <v>209000</v>
      </c>
    </row>
    <row r="58" spans="2:3" ht="33" customHeight="1" thickBot="1">
      <c r="B58" s="3" t="s">
        <v>119</v>
      </c>
      <c r="C58" s="18">
        <v>5000</v>
      </c>
    </row>
    <row r="59" spans="2:3" ht="33" customHeight="1" thickBot="1">
      <c r="B59" s="3" t="s">
        <v>120</v>
      </c>
      <c r="C59" s="18">
        <v>10500</v>
      </c>
    </row>
    <row r="60" spans="2:3" ht="33" customHeight="1" thickBot="1">
      <c r="B60" s="3" t="s">
        <v>133</v>
      </c>
      <c r="C60" s="18">
        <v>8000</v>
      </c>
    </row>
    <row r="61" spans="2:3" ht="33" customHeight="1" thickBot="1">
      <c r="B61" s="2" t="s">
        <v>31</v>
      </c>
      <c r="C61" s="21">
        <f>SUM(C62:C83)</f>
        <v>5793210</v>
      </c>
    </row>
    <row r="62" spans="2:3" ht="33" customHeight="1" thickBot="1">
      <c r="B62" s="3" t="s">
        <v>146</v>
      </c>
      <c r="C62" s="18">
        <v>30000</v>
      </c>
    </row>
    <row r="63" spans="2:3" ht="33" customHeight="1" thickBot="1">
      <c r="B63" s="3" t="s">
        <v>121</v>
      </c>
      <c r="C63" s="18">
        <v>2850000</v>
      </c>
    </row>
    <row r="64" spans="2:3" ht="33" customHeight="1" thickBot="1">
      <c r="B64" s="3" t="s">
        <v>122</v>
      </c>
      <c r="C64" s="18">
        <v>193370</v>
      </c>
    </row>
    <row r="65" spans="2:3" ht="33" customHeight="1" thickBot="1">
      <c r="B65" s="3" t="s">
        <v>162</v>
      </c>
      <c r="C65" s="18">
        <v>30000</v>
      </c>
    </row>
    <row r="66" spans="2:3" ht="33" customHeight="1" thickBot="1">
      <c r="B66" s="3" t="s">
        <v>123</v>
      </c>
      <c r="C66" s="18">
        <v>593500</v>
      </c>
    </row>
    <row r="67" spans="2:3" ht="33" customHeight="1" thickBot="1">
      <c r="B67" s="3" t="s">
        <v>124</v>
      </c>
      <c r="C67" s="18">
        <v>86490</v>
      </c>
    </row>
    <row r="68" spans="2:3" ht="33" customHeight="1" thickBot="1">
      <c r="B68" s="3" t="s">
        <v>150</v>
      </c>
      <c r="C68" s="18">
        <v>50000</v>
      </c>
    </row>
    <row r="69" spans="2:3" ht="33" customHeight="1" thickBot="1">
      <c r="B69" s="3" t="s">
        <v>137</v>
      </c>
      <c r="C69" s="18">
        <v>102000</v>
      </c>
    </row>
    <row r="70" spans="2:3" ht="33" customHeight="1" thickBot="1">
      <c r="B70" s="3" t="s">
        <v>119</v>
      </c>
      <c r="C70" s="18">
        <v>199500</v>
      </c>
    </row>
    <row r="71" spans="2:3" ht="33" customHeight="1" thickBot="1">
      <c r="B71" s="3" t="s">
        <v>164</v>
      </c>
      <c r="C71" s="18">
        <v>500</v>
      </c>
    </row>
    <row r="72" spans="2:3" ht="33" customHeight="1" thickBot="1">
      <c r="B72" s="3" t="s">
        <v>128</v>
      </c>
      <c r="C72" s="18">
        <v>34500</v>
      </c>
    </row>
    <row r="73" spans="2:3" ht="33" customHeight="1" thickBot="1">
      <c r="B73" s="3" t="s">
        <v>144</v>
      </c>
      <c r="C73" s="18">
        <v>2700</v>
      </c>
    </row>
    <row r="74" spans="2:3" ht="33" customHeight="1" thickBot="1">
      <c r="B74" s="3" t="s">
        <v>120</v>
      </c>
      <c r="C74" s="18">
        <v>420000</v>
      </c>
    </row>
    <row r="75" spans="2:3" ht="33" customHeight="1" thickBot="1">
      <c r="B75" s="3" t="s">
        <v>133</v>
      </c>
      <c r="C75" s="18">
        <v>29500</v>
      </c>
    </row>
    <row r="76" spans="2:3" ht="33" customHeight="1" thickBot="1">
      <c r="B76" s="3" t="s">
        <v>125</v>
      </c>
      <c r="C76" s="18">
        <v>50000</v>
      </c>
    </row>
    <row r="77" spans="2:3" ht="33" customHeight="1" thickBot="1">
      <c r="B77" s="3" t="s">
        <v>156</v>
      </c>
      <c r="C77" s="18">
        <v>500</v>
      </c>
    </row>
    <row r="78" spans="2:3" ht="33" customHeight="1" thickBot="1">
      <c r="B78" s="3" t="s">
        <v>138</v>
      </c>
      <c r="C78" s="18">
        <v>20000</v>
      </c>
    </row>
    <row r="79" spans="2:3" ht="33" customHeight="1" thickBot="1">
      <c r="B79" s="3" t="s">
        <v>143</v>
      </c>
      <c r="C79" s="18">
        <v>65200</v>
      </c>
    </row>
    <row r="80" spans="2:3" ht="33" customHeight="1" thickBot="1">
      <c r="B80" s="3" t="s">
        <v>163</v>
      </c>
      <c r="C80" s="18">
        <v>5000</v>
      </c>
    </row>
    <row r="81" spans="2:3" ht="33" customHeight="1" thickBot="1">
      <c r="B81" s="3" t="s">
        <v>151</v>
      </c>
      <c r="C81" s="18">
        <v>5000</v>
      </c>
    </row>
    <row r="82" spans="2:3" ht="33" customHeight="1" thickBot="1">
      <c r="B82" s="3" t="s">
        <v>126</v>
      </c>
      <c r="C82" s="18">
        <v>25450</v>
      </c>
    </row>
    <row r="83" spans="2:3" ht="33" customHeight="1" thickBot="1">
      <c r="B83" s="3" t="s">
        <v>127</v>
      </c>
      <c r="C83" s="18">
        <v>1000000</v>
      </c>
    </row>
    <row r="84" spans="2:3" ht="33" customHeight="1" thickBot="1">
      <c r="B84" s="2" t="s">
        <v>42</v>
      </c>
      <c r="C84" s="21">
        <f>SUM(C85:C87)</f>
        <v>255000</v>
      </c>
    </row>
    <row r="85" spans="2:3" ht="33" customHeight="1" thickBot="1">
      <c r="B85" s="3" t="s">
        <v>119</v>
      </c>
      <c r="C85" s="18">
        <v>20000</v>
      </c>
    </row>
    <row r="86" spans="2:3" ht="33" customHeight="1" thickBot="1">
      <c r="B86" s="3" t="s">
        <v>120</v>
      </c>
      <c r="C86" s="18">
        <v>165000</v>
      </c>
    </row>
    <row r="87" spans="2:3" ht="33" customHeight="1" thickBot="1">
      <c r="B87" s="3" t="s">
        <v>138</v>
      </c>
      <c r="C87" s="18">
        <v>70000</v>
      </c>
    </row>
    <row r="88" spans="2:3" ht="33" customHeight="1" thickBot="1">
      <c r="B88" s="2" t="s">
        <v>43</v>
      </c>
      <c r="C88" s="21">
        <f>SUM(C89:C91)</f>
        <v>186160</v>
      </c>
    </row>
    <row r="89" spans="2:3" ht="33" customHeight="1" thickBot="1">
      <c r="B89" s="3" t="s">
        <v>161</v>
      </c>
      <c r="C89" s="18">
        <v>182660</v>
      </c>
    </row>
    <row r="90" spans="2:3" ht="33" customHeight="1" thickBot="1">
      <c r="B90" s="3" t="s">
        <v>119</v>
      </c>
      <c r="C90" s="18">
        <v>3000</v>
      </c>
    </row>
    <row r="91" spans="2:3" ht="33" customHeight="1" thickBot="1">
      <c r="B91" s="3" t="s">
        <v>120</v>
      </c>
      <c r="C91" s="18">
        <v>500</v>
      </c>
    </row>
    <row r="92" spans="2:3" ht="33" customHeight="1" thickBot="1">
      <c r="B92" s="1" t="s">
        <v>44</v>
      </c>
      <c r="C92" s="47">
        <f>SUM(C93)</f>
        <v>2800</v>
      </c>
    </row>
    <row r="93" spans="2:3" ht="33" customHeight="1" thickBot="1">
      <c r="B93" s="2" t="s">
        <v>45</v>
      </c>
      <c r="C93" s="21">
        <f>SUM(C94:C95)</f>
        <v>2800</v>
      </c>
    </row>
    <row r="94" spans="2:3" ht="33" customHeight="1" thickBot="1">
      <c r="B94" s="3" t="s">
        <v>121</v>
      </c>
      <c r="C94" s="18">
        <v>2300</v>
      </c>
    </row>
    <row r="95" spans="2:3" ht="33" customHeight="1" thickBot="1">
      <c r="B95" s="3" t="s">
        <v>123</v>
      </c>
      <c r="C95" s="18">
        <v>500</v>
      </c>
    </row>
    <row r="96" spans="2:3" ht="33" customHeight="1" thickBot="1">
      <c r="B96" s="1" t="s">
        <v>49</v>
      </c>
      <c r="C96" s="47">
        <f>SUM(C97)</f>
        <v>425000</v>
      </c>
    </row>
    <row r="97" spans="2:3" ht="33" customHeight="1" thickBot="1">
      <c r="B97" s="2" t="s">
        <v>50</v>
      </c>
      <c r="C97" s="21">
        <f>SUM(C98:C106)</f>
        <v>425000</v>
      </c>
    </row>
    <row r="98" spans="2:3" ht="51" customHeight="1" thickBot="1">
      <c r="B98" s="3" t="s">
        <v>51</v>
      </c>
      <c r="C98" s="18">
        <v>176000</v>
      </c>
    </row>
    <row r="99" spans="2:3" ht="33" customHeight="1" thickBot="1">
      <c r="B99" s="3" t="s">
        <v>161</v>
      </c>
      <c r="C99" s="18">
        <v>40000</v>
      </c>
    </row>
    <row r="100" spans="2:3" ht="33" customHeight="1" thickBot="1">
      <c r="B100" s="3" t="s">
        <v>123</v>
      </c>
      <c r="C100" s="18">
        <v>8000</v>
      </c>
    </row>
    <row r="101" spans="2:3" ht="33" customHeight="1" thickBot="1">
      <c r="B101" s="3" t="s">
        <v>137</v>
      </c>
      <c r="C101" s="18">
        <v>61000</v>
      </c>
    </row>
    <row r="102" spans="2:3" ht="33" customHeight="1" thickBot="1">
      <c r="B102" s="3" t="s">
        <v>119</v>
      </c>
      <c r="C102" s="18">
        <v>70000</v>
      </c>
    </row>
    <row r="103" spans="2:3" ht="33" customHeight="1" thickBot="1">
      <c r="B103" s="3" t="s">
        <v>128</v>
      </c>
      <c r="C103" s="18">
        <v>1000</v>
      </c>
    </row>
    <row r="104" spans="2:3" ht="33" customHeight="1" thickBot="1">
      <c r="B104" s="3" t="s">
        <v>129</v>
      </c>
      <c r="C104" s="18">
        <v>50000</v>
      </c>
    </row>
    <row r="105" spans="2:3" ht="33" customHeight="1" thickBot="1">
      <c r="B105" s="3" t="s">
        <v>120</v>
      </c>
      <c r="C105" s="18">
        <v>9000</v>
      </c>
    </row>
    <row r="106" spans="2:3" ht="33" customHeight="1" thickBot="1">
      <c r="B106" s="3" t="s">
        <v>138</v>
      </c>
      <c r="C106" s="18">
        <v>10000</v>
      </c>
    </row>
    <row r="107" spans="2:3" ht="33" customHeight="1" thickBot="1">
      <c r="B107" s="1" t="s">
        <v>52</v>
      </c>
      <c r="C107" s="47">
        <f>SUM(C108)</f>
        <v>400000</v>
      </c>
    </row>
    <row r="108" spans="2:3" ht="51" customHeight="1" thickBot="1">
      <c r="B108" s="2" t="s">
        <v>53</v>
      </c>
      <c r="C108" s="21">
        <f>SUM(C109)</f>
        <v>400000</v>
      </c>
    </row>
    <row r="109" spans="2:3" ht="56.25" customHeight="1" thickBot="1">
      <c r="B109" s="3" t="s">
        <v>160</v>
      </c>
      <c r="C109" s="18">
        <v>400000</v>
      </c>
    </row>
    <row r="110" spans="2:3" ht="33" customHeight="1" thickBot="1">
      <c r="B110" s="1" t="s">
        <v>54</v>
      </c>
      <c r="C110" s="47">
        <f>SUM(C111)</f>
        <v>250000</v>
      </c>
    </row>
    <row r="111" spans="2:3" ht="33" customHeight="1" thickBot="1">
      <c r="B111" s="2" t="s">
        <v>55</v>
      </c>
      <c r="C111" s="21">
        <f>SUM(C112)</f>
        <v>250000</v>
      </c>
    </row>
    <row r="112" spans="2:3" ht="33" customHeight="1" thickBot="1">
      <c r="B112" s="3" t="s">
        <v>159</v>
      </c>
      <c r="C112" s="18">
        <v>250000</v>
      </c>
    </row>
    <row r="113" spans="2:3" ht="33" customHeight="1" thickBot="1">
      <c r="B113" s="1" t="s">
        <v>56</v>
      </c>
      <c r="C113" s="47">
        <f>SUM(C114,C132,C145,C162,C181,C193,C195,C205,C217,C230)</f>
        <v>17480010</v>
      </c>
    </row>
    <row r="114" spans="2:3" ht="33" customHeight="1" thickBot="1">
      <c r="B114" s="2" t="s">
        <v>57</v>
      </c>
      <c r="C114" s="21">
        <f>SUM(C115:C131)</f>
        <v>8681650</v>
      </c>
    </row>
    <row r="115" spans="2:3" ht="33" customHeight="1" thickBot="1">
      <c r="B115" s="3" t="s">
        <v>146</v>
      </c>
      <c r="C115" s="18">
        <v>519000</v>
      </c>
    </row>
    <row r="116" spans="2:3" ht="33" customHeight="1" thickBot="1">
      <c r="B116" s="3" t="s">
        <v>121</v>
      </c>
      <c r="C116" s="18">
        <v>5165000</v>
      </c>
    </row>
    <row r="117" spans="2:3" ht="33" customHeight="1" thickBot="1">
      <c r="B117" s="3" t="s">
        <v>122</v>
      </c>
      <c r="C117" s="18">
        <v>422500</v>
      </c>
    </row>
    <row r="118" spans="2:3" ht="33" customHeight="1" thickBot="1">
      <c r="B118" s="3" t="s">
        <v>123</v>
      </c>
      <c r="C118" s="18">
        <v>1064000</v>
      </c>
    </row>
    <row r="119" spans="2:3" ht="33" customHeight="1" thickBot="1">
      <c r="B119" s="3" t="s">
        <v>124</v>
      </c>
      <c r="C119" s="18">
        <v>138000</v>
      </c>
    </row>
    <row r="120" spans="2:3" ht="33" customHeight="1" thickBot="1">
      <c r="B120" s="3" t="s">
        <v>119</v>
      </c>
      <c r="C120" s="18">
        <v>556000</v>
      </c>
    </row>
    <row r="121" spans="2:3" ht="33" customHeight="1" thickBot="1">
      <c r="B121" s="3" t="s">
        <v>145</v>
      </c>
      <c r="C121" s="18">
        <v>15800</v>
      </c>
    </row>
    <row r="122" spans="2:3" ht="33" customHeight="1" thickBot="1">
      <c r="B122" s="3" t="s">
        <v>128</v>
      </c>
      <c r="C122" s="18">
        <v>162700</v>
      </c>
    </row>
    <row r="123" spans="2:3" ht="33" customHeight="1" thickBot="1">
      <c r="B123" s="3" t="s">
        <v>129</v>
      </c>
      <c r="C123" s="18">
        <v>120000</v>
      </c>
    </row>
    <row r="124" spans="2:3" ht="33" customHeight="1" thickBot="1">
      <c r="B124" s="3" t="s">
        <v>144</v>
      </c>
      <c r="C124" s="18">
        <v>5500</v>
      </c>
    </row>
    <row r="125" spans="2:3" ht="33" customHeight="1" thickBot="1">
      <c r="B125" s="3" t="s">
        <v>120</v>
      </c>
      <c r="C125" s="18">
        <v>147400</v>
      </c>
    </row>
    <row r="126" spans="2:3" ht="33" customHeight="1" thickBot="1">
      <c r="B126" s="3" t="s">
        <v>133</v>
      </c>
      <c r="C126" s="18">
        <v>12250</v>
      </c>
    </row>
    <row r="127" spans="2:3" ht="33" customHeight="1" thickBot="1">
      <c r="B127" s="3" t="s">
        <v>125</v>
      </c>
      <c r="C127" s="18">
        <v>7000</v>
      </c>
    </row>
    <row r="128" spans="2:3" ht="33" customHeight="1" thickBot="1">
      <c r="B128" s="3" t="s">
        <v>138</v>
      </c>
      <c r="C128" s="18">
        <v>21400</v>
      </c>
    </row>
    <row r="129" spans="2:3" ht="33" customHeight="1" thickBot="1">
      <c r="B129" s="3" t="s">
        <v>143</v>
      </c>
      <c r="C129" s="18">
        <v>312000</v>
      </c>
    </row>
    <row r="130" spans="2:3" ht="33" customHeight="1" thickBot="1">
      <c r="B130" s="3" t="s">
        <v>134</v>
      </c>
      <c r="C130" s="18">
        <v>5000</v>
      </c>
    </row>
    <row r="131" spans="2:3" ht="33" customHeight="1" thickBot="1">
      <c r="B131" s="3" t="s">
        <v>126</v>
      </c>
      <c r="C131" s="18">
        <v>8100</v>
      </c>
    </row>
    <row r="132" spans="2:3" ht="33" customHeight="1" thickBot="1">
      <c r="B132" s="2" t="s">
        <v>58</v>
      </c>
      <c r="C132" s="21">
        <f>SUM(C133:C144)</f>
        <v>757900</v>
      </c>
    </row>
    <row r="133" spans="2:3" ht="33" customHeight="1" thickBot="1">
      <c r="B133" s="3" t="s">
        <v>146</v>
      </c>
      <c r="C133" s="18">
        <v>54800</v>
      </c>
    </row>
    <row r="134" spans="2:3" ht="33" customHeight="1" thickBot="1">
      <c r="B134" s="3" t="s">
        <v>121</v>
      </c>
      <c r="C134" s="18">
        <v>453500</v>
      </c>
    </row>
    <row r="135" spans="2:3" ht="33" customHeight="1" thickBot="1">
      <c r="B135" s="3" t="s">
        <v>122</v>
      </c>
      <c r="C135" s="18">
        <v>39100</v>
      </c>
    </row>
    <row r="136" spans="2:3" ht="33" customHeight="1" thickBot="1">
      <c r="B136" s="3" t="s">
        <v>123</v>
      </c>
      <c r="C136" s="18">
        <v>93000</v>
      </c>
    </row>
    <row r="137" spans="2:3" ht="33" customHeight="1" thickBot="1">
      <c r="B137" s="3" t="s">
        <v>124</v>
      </c>
      <c r="C137" s="18">
        <v>9400</v>
      </c>
    </row>
    <row r="138" spans="2:3" ht="33" customHeight="1" thickBot="1">
      <c r="B138" s="3" t="s">
        <v>119</v>
      </c>
      <c r="C138" s="18">
        <v>49300</v>
      </c>
    </row>
    <row r="139" spans="2:3" ht="33" customHeight="1" thickBot="1">
      <c r="B139" s="3" t="s">
        <v>145</v>
      </c>
      <c r="C139" s="18">
        <v>10300</v>
      </c>
    </row>
    <row r="140" spans="2:3" ht="33" customHeight="1" thickBot="1">
      <c r="B140" s="3" t="s">
        <v>128</v>
      </c>
      <c r="C140" s="18">
        <v>12300</v>
      </c>
    </row>
    <row r="141" spans="2:3" ht="33" customHeight="1" thickBot="1">
      <c r="B141" s="3" t="s">
        <v>144</v>
      </c>
      <c r="C141" s="18">
        <v>600</v>
      </c>
    </row>
    <row r="142" spans="2:3" ht="33" customHeight="1" thickBot="1">
      <c r="B142" s="4" t="s">
        <v>120</v>
      </c>
      <c r="C142" s="18">
        <v>3900</v>
      </c>
    </row>
    <row r="143" spans="2:3" ht="33" customHeight="1" thickBot="1">
      <c r="B143" s="3" t="s">
        <v>125</v>
      </c>
      <c r="C143" s="18">
        <v>200</v>
      </c>
    </row>
    <row r="144" spans="2:3" ht="33" customHeight="1" thickBot="1">
      <c r="B144" s="3" t="s">
        <v>143</v>
      </c>
      <c r="C144" s="18">
        <v>31500</v>
      </c>
    </row>
    <row r="145" spans="2:3" ht="33" customHeight="1" thickBot="1">
      <c r="B145" s="2" t="s">
        <v>59</v>
      </c>
      <c r="C145" s="21">
        <f>SUM(C146:C161)</f>
        <v>1539300</v>
      </c>
    </row>
    <row r="146" spans="2:3" ht="33" customHeight="1" thickBot="1">
      <c r="B146" s="3" t="s">
        <v>157</v>
      </c>
      <c r="C146" s="18">
        <v>120000</v>
      </c>
    </row>
    <row r="147" spans="2:3" ht="33" customHeight="1" thickBot="1">
      <c r="B147" s="3" t="s">
        <v>146</v>
      </c>
      <c r="C147" s="18">
        <v>64500</v>
      </c>
    </row>
    <row r="148" spans="2:3" ht="33" customHeight="1" thickBot="1">
      <c r="B148" s="3" t="s">
        <v>121</v>
      </c>
      <c r="C148" s="18">
        <v>685000</v>
      </c>
    </row>
    <row r="149" spans="2:3" ht="33" customHeight="1" thickBot="1">
      <c r="B149" s="3" t="s">
        <v>122</v>
      </c>
      <c r="C149" s="18">
        <v>53000</v>
      </c>
    </row>
    <row r="150" spans="2:3" ht="33" customHeight="1" thickBot="1">
      <c r="B150" s="3" t="s">
        <v>123</v>
      </c>
      <c r="C150" s="18">
        <v>132000</v>
      </c>
    </row>
    <row r="151" spans="2:3" ht="33" customHeight="1" thickBot="1">
      <c r="B151" s="3" t="s">
        <v>124</v>
      </c>
      <c r="C151" s="18">
        <v>18400</v>
      </c>
    </row>
    <row r="152" spans="2:3" ht="33" customHeight="1" thickBot="1">
      <c r="B152" s="3" t="s">
        <v>119</v>
      </c>
      <c r="C152" s="18">
        <v>45600</v>
      </c>
    </row>
    <row r="153" spans="2:3" ht="33" customHeight="1" thickBot="1">
      <c r="B153" s="3" t="s">
        <v>145</v>
      </c>
      <c r="C153" s="18">
        <v>9300</v>
      </c>
    </row>
    <row r="154" spans="2:3" ht="33" customHeight="1" thickBot="1">
      <c r="B154" s="3" t="s">
        <v>128</v>
      </c>
      <c r="C154" s="18">
        <v>11900</v>
      </c>
    </row>
    <row r="155" spans="2:3" ht="33" customHeight="1" thickBot="1">
      <c r="B155" s="3" t="s">
        <v>144</v>
      </c>
      <c r="C155" s="18">
        <v>1400</v>
      </c>
    </row>
    <row r="156" spans="2:3" ht="33" customHeight="1" thickBot="1">
      <c r="B156" s="3" t="s">
        <v>120</v>
      </c>
      <c r="C156" s="18">
        <v>8400</v>
      </c>
    </row>
    <row r="157" spans="2:3" ht="33" customHeight="1" thickBot="1">
      <c r="B157" s="3" t="s">
        <v>153</v>
      </c>
      <c r="C157" s="18">
        <v>336000</v>
      </c>
    </row>
    <row r="158" spans="2:3" ht="33" customHeight="1" thickBot="1">
      <c r="B158" s="3" t="s">
        <v>133</v>
      </c>
      <c r="C158" s="18">
        <v>1800</v>
      </c>
    </row>
    <row r="159" spans="2:3" ht="33" customHeight="1" thickBot="1">
      <c r="B159" s="3" t="s">
        <v>125</v>
      </c>
      <c r="C159" s="18">
        <v>1000</v>
      </c>
    </row>
    <row r="160" spans="2:3" ht="33" customHeight="1" thickBot="1">
      <c r="B160" s="3" t="s">
        <v>134</v>
      </c>
      <c r="C160" s="18">
        <v>8000</v>
      </c>
    </row>
    <row r="161" spans="2:3" ht="33" customHeight="1" thickBot="1">
      <c r="B161" s="3" t="s">
        <v>143</v>
      </c>
      <c r="C161" s="18">
        <v>43000</v>
      </c>
    </row>
    <row r="162" spans="2:3" ht="33" customHeight="1" thickBot="1">
      <c r="B162" s="2" t="s">
        <v>60</v>
      </c>
      <c r="C162" s="21">
        <f>SUM(C163:C180)</f>
        <v>4052700</v>
      </c>
    </row>
    <row r="163" spans="2:3" ht="33" customHeight="1" thickBot="1">
      <c r="B163" s="3" t="s">
        <v>146</v>
      </c>
      <c r="C163" s="18">
        <v>248000</v>
      </c>
    </row>
    <row r="164" spans="2:3" ht="33" customHeight="1" thickBot="1">
      <c r="B164" s="3" t="s">
        <v>121</v>
      </c>
      <c r="C164" s="18">
        <v>2375000</v>
      </c>
    </row>
    <row r="165" spans="2:3" ht="33" customHeight="1" thickBot="1">
      <c r="B165" s="3" t="s">
        <v>122</v>
      </c>
      <c r="C165" s="18">
        <v>193000</v>
      </c>
    </row>
    <row r="166" spans="2:3" ht="33" customHeight="1" thickBot="1">
      <c r="B166" s="3" t="s">
        <v>123</v>
      </c>
      <c r="C166" s="18">
        <v>471000</v>
      </c>
    </row>
    <row r="167" spans="2:3" ht="33" customHeight="1" thickBot="1">
      <c r="B167" s="3" t="s">
        <v>124</v>
      </c>
      <c r="C167" s="18">
        <v>65000</v>
      </c>
    </row>
    <row r="168" spans="2:3" ht="33" customHeight="1" thickBot="1">
      <c r="B168" s="3" t="s">
        <v>150</v>
      </c>
      <c r="C168" s="18">
        <v>2000</v>
      </c>
    </row>
    <row r="169" spans="2:3" ht="33" customHeight="1" thickBot="1">
      <c r="B169" s="3" t="s">
        <v>137</v>
      </c>
      <c r="C169" s="18">
        <v>3600</v>
      </c>
    </row>
    <row r="170" spans="2:3" ht="33" customHeight="1" thickBot="1">
      <c r="B170" s="3" t="s">
        <v>119</v>
      </c>
      <c r="C170" s="18">
        <v>323000</v>
      </c>
    </row>
    <row r="171" spans="2:3" ht="33" customHeight="1" thickBot="1">
      <c r="B171" s="3" t="s">
        <v>145</v>
      </c>
      <c r="C171" s="18">
        <v>10000</v>
      </c>
    </row>
    <row r="172" spans="2:3" ht="33" customHeight="1" thickBot="1">
      <c r="B172" s="3" t="s">
        <v>128</v>
      </c>
      <c r="C172" s="18">
        <v>102000</v>
      </c>
    </row>
    <row r="173" spans="2:3" ht="33" customHeight="1" thickBot="1">
      <c r="B173" s="3" t="s">
        <v>144</v>
      </c>
      <c r="C173" s="18">
        <v>3000</v>
      </c>
    </row>
    <row r="174" spans="2:3" ht="33" customHeight="1" thickBot="1">
      <c r="B174" s="3" t="s">
        <v>120</v>
      </c>
      <c r="C174" s="18">
        <v>70500</v>
      </c>
    </row>
    <row r="175" spans="2:3" ht="33" customHeight="1" thickBot="1">
      <c r="B175" s="3" t="s">
        <v>133</v>
      </c>
      <c r="C175" s="18">
        <v>5400</v>
      </c>
    </row>
    <row r="176" spans="2:3" ht="33" customHeight="1" thickBot="1">
      <c r="B176" s="3" t="s">
        <v>125</v>
      </c>
      <c r="C176" s="18">
        <v>7000</v>
      </c>
    </row>
    <row r="177" spans="2:3" ht="33" customHeight="1" thickBot="1">
      <c r="B177" s="3" t="s">
        <v>156</v>
      </c>
      <c r="C177" s="18">
        <v>2000</v>
      </c>
    </row>
    <row r="178" spans="2:3" ht="33" customHeight="1" thickBot="1">
      <c r="B178" s="3" t="s">
        <v>138</v>
      </c>
      <c r="C178" s="18">
        <v>29200</v>
      </c>
    </row>
    <row r="179" spans="2:3" ht="33" customHeight="1" thickBot="1">
      <c r="B179" s="3" t="s">
        <v>143</v>
      </c>
      <c r="C179" s="18">
        <v>140000</v>
      </c>
    </row>
    <row r="180" spans="2:3" ht="33" customHeight="1" thickBot="1">
      <c r="B180" s="3" t="s">
        <v>126</v>
      </c>
      <c r="C180" s="18">
        <v>3000</v>
      </c>
    </row>
    <row r="181" spans="2:3" ht="33" customHeight="1" thickBot="1">
      <c r="B181" s="2" t="s">
        <v>61</v>
      </c>
      <c r="C181" s="21">
        <f>SUM(C182:C192)</f>
        <v>714500</v>
      </c>
    </row>
    <row r="182" spans="2:3" ht="54.75" customHeight="1" thickBot="1">
      <c r="B182" s="3" t="s">
        <v>135</v>
      </c>
      <c r="C182" s="18">
        <v>10000</v>
      </c>
    </row>
    <row r="183" spans="2:3" ht="33" customHeight="1" thickBot="1">
      <c r="B183" s="3" t="s">
        <v>121</v>
      </c>
      <c r="C183" s="18">
        <v>34000</v>
      </c>
    </row>
    <row r="184" spans="2:3" ht="33" customHeight="1" thickBot="1">
      <c r="B184" s="3" t="s">
        <v>122</v>
      </c>
      <c r="C184" s="18">
        <v>3200</v>
      </c>
    </row>
    <row r="185" spans="2:3" ht="33" customHeight="1" thickBot="1">
      <c r="B185" s="3" t="s">
        <v>123</v>
      </c>
      <c r="C185" s="18">
        <v>7000</v>
      </c>
    </row>
    <row r="186" spans="2:3" ht="33" customHeight="1" thickBot="1">
      <c r="B186" s="3" t="s">
        <v>124</v>
      </c>
      <c r="C186" s="18">
        <v>1000</v>
      </c>
    </row>
    <row r="187" spans="2:3" ht="33" customHeight="1" thickBot="1">
      <c r="B187" s="3" t="s">
        <v>137</v>
      </c>
      <c r="C187" s="18">
        <v>2000</v>
      </c>
    </row>
    <row r="188" spans="2:3" ht="33" customHeight="1" thickBot="1">
      <c r="B188" s="3" t="s">
        <v>119</v>
      </c>
      <c r="C188" s="18">
        <v>100000</v>
      </c>
    </row>
    <row r="189" spans="2:3" ht="33" customHeight="1" thickBot="1">
      <c r="B189" s="3" t="s">
        <v>120</v>
      </c>
      <c r="C189" s="18">
        <v>295000</v>
      </c>
    </row>
    <row r="190" spans="2:3" ht="33" customHeight="1" thickBot="1">
      <c r="B190" s="3" t="s">
        <v>138</v>
      </c>
      <c r="C190" s="18">
        <v>10000</v>
      </c>
    </row>
    <row r="191" spans="2:3" ht="33" customHeight="1" thickBot="1">
      <c r="B191" s="3" t="s">
        <v>108</v>
      </c>
      <c r="C191" s="18">
        <v>250000</v>
      </c>
    </row>
    <row r="192" spans="2:3" ht="33" customHeight="1" thickBot="1">
      <c r="B192" s="3" t="s">
        <v>143</v>
      </c>
      <c r="C192" s="18">
        <v>2300</v>
      </c>
    </row>
    <row r="193" spans="2:3" ht="33" customHeight="1" thickBot="1">
      <c r="B193" s="2" t="s">
        <v>62</v>
      </c>
      <c r="C193" s="21">
        <f>SUM(C194:C194)</f>
        <v>58440</v>
      </c>
    </row>
    <row r="194" spans="2:3" ht="33" customHeight="1" thickBot="1">
      <c r="B194" s="3" t="s">
        <v>126</v>
      </c>
      <c r="C194" s="18">
        <v>58440</v>
      </c>
    </row>
    <row r="195" spans="2:3" ht="33" customHeight="1" thickBot="1">
      <c r="B195" s="2" t="s">
        <v>63</v>
      </c>
      <c r="C195" s="21">
        <f>SUM(C196:C204)</f>
        <v>813500</v>
      </c>
    </row>
    <row r="196" spans="2:3" ht="33" customHeight="1" thickBot="1">
      <c r="B196" s="3" t="s">
        <v>121</v>
      </c>
      <c r="C196" s="18">
        <v>351500</v>
      </c>
    </row>
    <row r="197" spans="2:3" ht="33" customHeight="1" thickBot="1">
      <c r="B197" s="3" t="s">
        <v>122</v>
      </c>
      <c r="C197" s="18">
        <v>26500</v>
      </c>
    </row>
    <row r="198" spans="2:3" ht="33" customHeight="1" thickBot="1">
      <c r="B198" s="3" t="s">
        <v>123</v>
      </c>
      <c r="C198" s="18">
        <v>64500</v>
      </c>
    </row>
    <row r="199" spans="2:3" ht="33" customHeight="1" thickBot="1">
      <c r="B199" s="3" t="s">
        <v>124</v>
      </c>
      <c r="C199" s="18">
        <v>7500</v>
      </c>
    </row>
    <row r="200" spans="2:3" ht="33" customHeight="1" thickBot="1">
      <c r="B200" s="3" t="s">
        <v>119</v>
      </c>
      <c r="C200" s="18">
        <v>37000</v>
      </c>
    </row>
    <row r="201" spans="2:3" ht="33" customHeight="1" thickBot="1">
      <c r="B201" s="3" t="s">
        <v>155</v>
      </c>
      <c r="C201" s="18">
        <v>260000</v>
      </c>
    </row>
    <row r="202" spans="2:3" ht="33" customHeight="1" thickBot="1">
      <c r="B202" s="3" t="s">
        <v>128</v>
      </c>
      <c r="C202" s="18">
        <v>14000</v>
      </c>
    </row>
    <row r="203" spans="2:3" ht="33" customHeight="1" thickBot="1">
      <c r="B203" s="3" t="s">
        <v>120</v>
      </c>
      <c r="C203" s="18">
        <v>39000</v>
      </c>
    </row>
    <row r="204" spans="2:3" ht="33" customHeight="1" thickBot="1">
      <c r="B204" s="3" t="s">
        <v>143</v>
      </c>
      <c r="C204" s="18">
        <v>13500</v>
      </c>
    </row>
    <row r="205" spans="2:3" ht="57" customHeight="1" thickBot="1">
      <c r="B205" s="2" t="s">
        <v>64</v>
      </c>
      <c r="C205" s="21">
        <f>SUM(C206:C216)</f>
        <v>32900</v>
      </c>
    </row>
    <row r="206" spans="2:3" ht="33" customHeight="1" thickBot="1">
      <c r="B206" s="3" t="s">
        <v>146</v>
      </c>
      <c r="C206" s="18">
        <v>300</v>
      </c>
    </row>
    <row r="207" spans="2:3" ht="33" customHeight="1" thickBot="1">
      <c r="B207" s="3" t="s">
        <v>121</v>
      </c>
      <c r="C207" s="18">
        <v>23000</v>
      </c>
    </row>
    <row r="208" spans="2:3" ht="33" customHeight="1" thickBot="1">
      <c r="B208" s="3" t="s">
        <v>122</v>
      </c>
      <c r="C208" s="18">
        <v>3300</v>
      </c>
    </row>
    <row r="209" spans="2:3" ht="33" customHeight="1" thickBot="1">
      <c r="B209" s="3" t="s">
        <v>123</v>
      </c>
      <c r="C209" s="18">
        <v>4600</v>
      </c>
    </row>
    <row r="210" spans="2:3" ht="33" customHeight="1" thickBot="1">
      <c r="B210" s="3" t="s">
        <v>124</v>
      </c>
      <c r="C210" s="18">
        <v>600</v>
      </c>
    </row>
    <row r="211" spans="2:3" ht="33" customHeight="1" thickBot="1">
      <c r="B211" s="3" t="s">
        <v>119</v>
      </c>
      <c r="C211" s="18">
        <v>430</v>
      </c>
    </row>
    <row r="212" spans="2:3" ht="33" customHeight="1" thickBot="1">
      <c r="B212" s="3" t="s">
        <v>145</v>
      </c>
      <c r="C212" s="18">
        <v>130</v>
      </c>
    </row>
    <row r="213" spans="2:3" ht="33" customHeight="1" thickBot="1">
      <c r="B213" s="3" t="s">
        <v>128</v>
      </c>
      <c r="C213" s="18">
        <v>100</v>
      </c>
    </row>
    <row r="214" spans="2:3" ht="33" customHeight="1" thickBot="1">
      <c r="B214" s="3" t="s">
        <v>120</v>
      </c>
      <c r="C214" s="18">
        <v>100</v>
      </c>
    </row>
    <row r="215" spans="2:9" ht="33" customHeight="1" thickBot="1">
      <c r="B215" s="3" t="s">
        <v>133</v>
      </c>
      <c r="C215" s="18">
        <v>40</v>
      </c>
      <c r="I215" t="s">
        <v>106</v>
      </c>
    </row>
    <row r="216" spans="2:3" ht="33" customHeight="1" thickBot="1">
      <c r="B216" s="3" t="s">
        <v>143</v>
      </c>
      <c r="C216" s="18">
        <v>300</v>
      </c>
    </row>
    <row r="217" spans="2:3" ht="55.5" customHeight="1" thickBot="1">
      <c r="B217" s="2" t="s">
        <v>65</v>
      </c>
      <c r="C217" s="21">
        <f>SUM(C218:C229)</f>
        <v>691820</v>
      </c>
    </row>
    <row r="218" spans="2:3" ht="33" customHeight="1" thickBot="1">
      <c r="B218" s="3" t="s">
        <v>146</v>
      </c>
      <c r="C218" s="18">
        <v>16900</v>
      </c>
    </row>
    <row r="219" spans="2:3" ht="33" customHeight="1" thickBot="1">
      <c r="B219" s="3" t="s">
        <v>121</v>
      </c>
      <c r="C219" s="18">
        <v>476100</v>
      </c>
    </row>
    <row r="220" spans="2:3" ht="33" customHeight="1" thickBot="1">
      <c r="B220" s="3" t="s">
        <v>122</v>
      </c>
      <c r="C220" s="18">
        <v>37500</v>
      </c>
    </row>
    <row r="221" spans="2:3" ht="33" customHeight="1" thickBot="1">
      <c r="B221" s="3" t="s">
        <v>123</v>
      </c>
      <c r="C221" s="18">
        <v>90900</v>
      </c>
    </row>
    <row r="222" spans="2:3" ht="33" customHeight="1" thickBot="1">
      <c r="B222" s="3" t="s">
        <v>124</v>
      </c>
      <c r="C222" s="18">
        <v>12500</v>
      </c>
    </row>
    <row r="223" spans="2:3" ht="33" customHeight="1" thickBot="1">
      <c r="B223" s="3" t="s">
        <v>119</v>
      </c>
      <c r="C223" s="18">
        <v>23820</v>
      </c>
    </row>
    <row r="224" spans="2:3" ht="33" customHeight="1" thickBot="1">
      <c r="B224" s="3" t="s">
        <v>145</v>
      </c>
      <c r="C224" s="18">
        <v>750</v>
      </c>
    </row>
    <row r="225" spans="2:3" ht="33" customHeight="1" thickBot="1">
      <c r="B225" s="3" t="s">
        <v>128</v>
      </c>
      <c r="C225" s="18">
        <v>7420</v>
      </c>
    </row>
    <row r="226" spans="2:3" ht="33" customHeight="1" thickBot="1">
      <c r="B226" s="3" t="s">
        <v>120</v>
      </c>
      <c r="C226" s="18">
        <v>6230</v>
      </c>
    </row>
    <row r="227" spans="2:3" ht="33" customHeight="1" thickBot="1">
      <c r="B227" s="3" t="s">
        <v>133</v>
      </c>
      <c r="C227" s="18">
        <v>540</v>
      </c>
    </row>
    <row r="228" spans="2:3" ht="33" customHeight="1" thickBot="1">
      <c r="B228" s="3" t="s">
        <v>138</v>
      </c>
      <c r="C228" s="18">
        <v>1460</v>
      </c>
    </row>
    <row r="229" spans="2:3" ht="33" customHeight="1" thickBot="1">
      <c r="B229" s="3" t="s">
        <v>143</v>
      </c>
      <c r="C229" s="18">
        <v>17700</v>
      </c>
    </row>
    <row r="230" spans="2:3" ht="33" customHeight="1" thickBot="1">
      <c r="B230" s="2" t="s">
        <v>66</v>
      </c>
      <c r="C230" s="21">
        <f>SUM(C231:C232)</f>
        <v>137300</v>
      </c>
    </row>
    <row r="231" spans="2:3" ht="33" customHeight="1" thickBot="1">
      <c r="B231" s="3" t="s">
        <v>137</v>
      </c>
      <c r="C231" s="18">
        <v>1800</v>
      </c>
    </row>
    <row r="232" spans="2:3" ht="33" customHeight="1" thickBot="1">
      <c r="B232" s="3" t="s">
        <v>143</v>
      </c>
      <c r="C232" s="18">
        <v>135500</v>
      </c>
    </row>
    <row r="233" spans="2:3" ht="33" customHeight="1" thickBot="1">
      <c r="B233" s="1" t="s">
        <v>67</v>
      </c>
      <c r="C233" s="47">
        <f>SUM(C234,C237)</f>
        <v>250000</v>
      </c>
    </row>
    <row r="234" spans="2:3" ht="33" customHeight="1" thickBot="1">
      <c r="B234" s="2" t="s">
        <v>68</v>
      </c>
      <c r="C234" s="21">
        <f>SUM(C235:C236)</f>
        <v>10000</v>
      </c>
    </row>
    <row r="235" spans="2:3" ht="33" customHeight="1" thickBot="1">
      <c r="B235" s="3" t="s">
        <v>119</v>
      </c>
      <c r="C235" s="18">
        <v>5000</v>
      </c>
    </row>
    <row r="236" spans="2:3" ht="33" customHeight="1" thickBot="1">
      <c r="B236" s="3" t="s">
        <v>120</v>
      </c>
      <c r="C236" s="18">
        <v>5000</v>
      </c>
    </row>
    <row r="237" spans="2:3" ht="42" customHeight="1" thickBot="1">
      <c r="B237" s="2" t="s">
        <v>69</v>
      </c>
      <c r="C237" s="21">
        <f>SUM(C238:C244)</f>
        <v>240000</v>
      </c>
    </row>
    <row r="238" spans="2:3" ht="75" customHeight="1" thickBot="1">
      <c r="B238" s="3" t="s">
        <v>154</v>
      </c>
      <c r="C238" s="18">
        <v>55000</v>
      </c>
    </row>
    <row r="239" spans="2:3" ht="49.5" customHeight="1" thickBot="1">
      <c r="B239" s="3" t="s">
        <v>135</v>
      </c>
      <c r="C239" s="18">
        <v>10000</v>
      </c>
    </row>
    <row r="240" spans="2:3" ht="33" customHeight="1" thickBot="1">
      <c r="B240" s="3" t="s">
        <v>137</v>
      </c>
      <c r="C240" s="18">
        <v>31000</v>
      </c>
    </row>
    <row r="241" spans="2:3" ht="33" customHeight="1" thickBot="1">
      <c r="B241" s="3" t="s">
        <v>119</v>
      </c>
      <c r="C241" s="18">
        <v>40000</v>
      </c>
    </row>
    <row r="242" spans="2:3" ht="33" customHeight="1" thickBot="1">
      <c r="B242" s="3" t="s">
        <v>120</v>
      </c>
      <c r="C242" s="18">
        <v>98000</v>
      </c>
    </row>
    <row r="243" spans="2:3" ht="33" customHeight="1" thickBot="1">
      <c r="B243" s="3" t="s">
        <v>125</v>
      </c>
      <c r="C243" s="18">
        <v>3000</v>
      </c>
    </row>
    <row r="244" spans="2:3" ht="33" customHeight="1" thickBot="1">
      <c r="B244" s="3" t="s">
        <v>126</v>
      </c>
      <c r="C244" s="18">
        <v>3000</v>
      </c>
    </row>
    <row r="245" spans="2:3" ht="33" customHeight="1" thickBot="1">
      <c r="B245" s="1" t="s">
        <v>71</v>
      </c>
      <c r="C245" s="47">
        <f>SUM(C246,C248,C250,C252,C262,C276,C278,C280,C282,C284,C301,C303)</f>
        <v>7300505</v>
      </c>
    </row>
    <row r="246" spans="2:3" ht="33" customHeight="1" thickBot="1">
      <c r="B246" s="2" t="s">
        <v>72</v>
      </c>
      <c r="C246" s="21">
        <f>SUM(C247)</f>
        <v>470000</v>
      </c>
    </row>
    <row r="247" spans="2:3" ht="44.25" customHeight="1" thickBot="1">
      <c r="B247" s="3" t="s">
        <v>153</v>
      </c>
      <c r="C247" s="18">
        <v>470000</v>
      </c>
    </row>
    <row r="248" spans="2:3" ht="33" customHeight="1" thickBot="1">
      <c r="B248" s="2" t="s">
        <v>73</v>
      </c>
      <c r="C248" s="21">
        <f>SUM(C249:C249)</f>
        <v>45000</v>
      </c>
    </row>
    <row r="249" spans="2:3" ht="33" customHeight="1" thickBot="1">
      <c r="B249" s="3" t="s">
        <v>153</v>
      </c>
      <c r="C249" s="18">
        <v>45000</v>
      </c>
    </row>
    <row r="250" spans="2:3" ht="33" customHeight="1" thickBot="1">
      <c r="B250" s="2" t="s">
        <v>74</v>
      </c>
      <c r="C250" s="21">
        <f>SUM(C251)</f>
        <v>1000</v>
      </c>
    </row>
    <row r="251" spans="2:3" ht="33" customHeight="1" thickBot="1">
      <c r="B251" s="3" t="s">
        <v>119</v>
      </c>
      <c r="C251" s="18">
        <v>1000</v>
      </c>
    </row>
    <row r="252" spans="2:3" ht="33" customHeight="1" thickBot="1">
      <c r="B252" s="2" t="s">
        <v>75</v>
      </c>
      <c r="C252" s="21">
        <f>SUM(C253:C261)</f>
        <v>63200</v>
      </c>
    </row>
    <row r="253" spans="2:3" ht="33" customHeight="1" thickBot="1">
      <c r="B253" s="3" t="s">
        <v>146</v>
      </c>
      <c r="C253" s="18">
        <v>1500</v>
      </c>
    </row>
    <row r="254" spans="2:3" ht="33" customHeight="1" thickBot="1">
      <c r="B254" s="3" t="s">
        <v>121</v>
      </c>
      <c r="C254" s="18">
        <v>43000</v>
      </c>
    </row>
    <row r="255" spans="2:3" ht="33" customHeight="1" thickBot="1">
      <c r="B255" s="3" t="s">
        <v>122</v>
      </c>
      <c r="C255" s="18">
        <v>3200</v>
      </c>
    </row>
    <row r="256" spans="2:3" ht="33" customHeight="1" thickBot="1">
      <c r="B256" s="3" t="s">
        <v>123</v>
      </c>
      <c r="C256" s="18">
        <v>8100</v>
      </c>
    </row>
    <row r="257" spans="2:3" ht="33" customHeight="1" thickBot="1">
      <c r="B257" s="3" t="s">
        <v>124</v>
      </c>
      <c r="C257" s="18">
        <v>1200</v>
      </c>
    </row>
    <row r="258" spans="2:3" ht="33" customHeight="1" thickBot="1">
      <c r="B258" s="3" t="s">
        <v>119</v>
      </c>
      <c r="C258" s="18">
        <v>800</v>
      </c>
    </row>
    <row r="259" spans="2:3" ht="33" customHeight="1" thickBot="1">
      <c r="B259" s="3" t="s">
        <v>133</v>
      </c>
      <c r="C259" s="18">
        <v>800</v>
      </c>
    </row>
    <row r="260" spans="2:3" ht="33" customHeight="1" thickBot="1">
      <c r="B260" s="3" t="s">
        <v>125</v>
      </c>
      <c r="C260" s="18">
        <v>3500</v>
      </c>
    </row>
    <row r="261" spans="2:3" ht="33" customHeight="1" thickBot="1">
      <c r="B261" s="3" t="s">
        <v>143</v>
      </c>
      <c r="C261" s="18">
        <v>1100</v>
      </c>
    </row>
    <row r="262" spans="2:3" ht="51" customHeight="1" thickBot="1">
      <c r="B262" s="2" t="s">
        <v>76</v>
      </c>
      <c r="C262" s="21">
        <f>SUM(C263:C275)</f>
        <v>4614487</v>
      </c>
    </row>
    <row r="263" spans="2:3" ht="33" customHeight="1" thickBot="1">
      <c r="B263" s="3" t="s">
        <v>146</v>
      </c>
      <c r="C263" s="18">
        <v>1500</v>
      </c>
    </row>
    <row r="264" spans="2:3" ht="33" customHeight="1" thickBot="1">
      <c r="B264" s="3" t="s">
        <v>147</v>
      </c>
      <c r="C264" s="18">
        <v>4242237</v>
      </c>
    </row>
    <row r="265" spans="2:3" ht="33" customHeight="1" thickBot="1">
      <c r="B265" s="3" t="s">
        <v>121</v>
      </c>
      <c r="C265" s="18">
        <v>104350</v>
      </c>
    </row>
    <row r="266" spans="2:3" ht="33" customHeight="1" thickBot="1">
      <c r="B266" s="3" t="s">
        <v>122</v>
      </c>
      <c r="C266" s="18">
        <v>7000</v>
      </c>
    </row>
    <row r="267" spans="2:3" ht="33" customHeight="1" thickBot="1">
      <c r="B267" s="3" t="s">
        <v>123</v>
      </c>
      <c r="C267" s="18">
        <v>220000</v>
      </c>
    </row>
    <row r="268" spans="2:3" ht="33" customHeight="1" thickBot="1">
      <c r="B268" s="3" t="s">
        <v>124</v>
      </c>
      <c r="C268" s="18">
        <v>2800</v>
      </c>
    </row>
    <row r="269" spans="2:3" ht="33" customHeight="1" thickBot="1">
      <c r="B269" s="3" t="s">
        <v>119</v>
      </c>
      <c r="C269" s="18">
        <v>8000</v>
      </c>
    </row>
    <row r="270" spans="2:3" ht="33" customHeight="1" thickBot="1">
      <c r="B270" s="3" t="s">
        <v>120</v>
      </c>
      <c r="C270" s="18">
        <v>20000</v>
      </c>
    </row>
    <row r="271" spans="2:3" ht="33" customHeight="1" thickBot="1">
      <c r="B271" s="3" t="s">
        <v>133</v>
      </c>
      <c r="C271" s="18">
        <v>300</v>
      </c>
    </row>
    <row r="272" spans="2:3" ht="33" customHeight="1" thickBot="1">
      <c r="B272" s="3" t="s">
        <v>125</v>
      </c>
      <c r="C272" s="18">
        <v>1000</v>
      </c>
    </row>
    <row r="273" spans="2:3" ht="33" customHeight="1" thickBot="1">
      <c r="B273" s="3" t="s">
        <v>143</v>
      </c>
      <c r="C273" s="18">
        <v>3300</v>
      </c>
    </row>
    <row r="274" spans="2:3" ht="33" customHeight="1" thickBot="1">
      <c r="B274" s="3" t="s">
        <v>151</v>
      </c>
      <c r="C274" s="18">
        <v>3000</v>
      </c>
    </row>
    <row r="275" spans="2:3" ht="33" customHeight="1" thickBot="1">
      <c r="B275" s="3" t="s">
        <v>126</v>
      </c>
      <c r="C275" s="18">
        <v>1000</v>
      </c>
    </row>
    <row r="276" spans="2:3" ht="64.5" customHeight="1" thickBot="1">
      <c r="B276" s="2" t="s">
        <v>77</v>
      </c>
      <c r="C276" s="21">
        <f>SUM(C277)</f>
        <v>56550</v>
      </c>
    </row>
    <row r="277" spans="2:3" ht="33" customHeight="1" thickBot="1">
      <c r="B277" s="3" t="s">
        <v>78</v>
      </c>
      <c r="C277" s="18">
        <v>56550</v>
      </c>
    </row>
    <row r="278" spans="2:3" ht="33" customHeight="1" thickBot="1">
      <c r="B278" s="2" t="s">
        <v>79</v>
      </c>
      <c r="C278" s="21">
        <f>SUM(C279)</f>
        <v>431772</v>
      </c>
    </row>
    <row r="279" spans="2:3" ht="33" customHeight="1" thickBot="1">
      <c r="B279" s="3" t="s">
        <v>147</v>
      </c>
      <c r="C279" s="18">
        <v>431772</v>
      </c>
    </row>
    <row r="280" spans="2:3" ht="33" customHeight="1" thickBot="1">
      <c r="B280" s="2" t="s">
        <v>80</v>
      </c>
      <c r="C280" s="21">
        <f>SUM(C281:C281)</f>
        <v>120000</v>
      </c>
    </row>
    <row r="281" spans="2:3" ht="33" customHeight="1" thickBot="1">
      <c r="B281" s="3" t="s">
        <v>147</v>
      </c>
      <c r="C281" s="18">
        <v>120000</v>
      </c>
    </row>
    <row r="282" spans="2:3" ht="33" customHeight="1" thickBot="1">
      <c r="B282" s="2" t="s">
        <v>81</v>
      </c>
      <c r="C282" s="21">
        <f>SUM(C283)</f>
        <v>219957</v>
      </c>
    </row>
    <row r="283" spans="2:3" ht="33" customHeight="1" thickBot="1">
      <c r="B283" s="3" t="s">
        <v>147</v>
      </c>
      <c r="C283" s="18">
        <v>219957</v>
      </c>
    </row>
    <row r="284" spans="2:3" ht="33" customHeight="1" thickBot="1">
      <c r="B284" s="2" t="s">
        <v>82</v>
      </c>
      <c r="C284" s="21">
        <f>SUM(C285:C300)</f>
        <v>1034000</v>
      </c>
    </row>
    <row r="285" spans="2:3" ht="33" customHeight="1" thickBot="1">
      <c r="B285" s="3" t="s">
        <v>146</v>
      </c>
      <c r="C285" s="18">
        <v>25000</v>
      </c>
    </row>
    <row r="286" spans="2:3" ht="33" customHeight="1" thickBot="1">
      <c r="B286" s="3" t="s">
        <v>121</v>
      </c>
      <c r="C286" s="18">
        <v>677000</v>
      </c>
    </row>
    <row r="287" spans="2:3" ht="33" customHeight="1" thickBot="1">
      <c r="B287" s="3" t="s">
        <v>122</v>
      </c>
      <c r="C287" s="18">
        <v>56000</v>
      </c>
    </row>
    <row r="288" spans="2:3" ht="33" customHeight="1" thickBot="1">
      <c r="B288" s="3" t="s">
        <v>123</v>
      </c>
      <c r="C288" s="18">
        <v>125000</v>
      </c>
    </row>
    <row r="289" spans="2:3" ht="33" customHeight="1" thickBot="1">
      <c r="B289" s="3" t="s">
        <v>124</v>
      </c>
      <c r="C289" s="18">
        <v>17000</v>
      </c>
    </row>
    <row r="290" spans="2:3" ht="33" customHeight="1" thickBot="1">
      <c r="B290" s="3" t="s">
        <v>150</v>
      </c>
      <c r="C290" s="18">
        <v>16000</v>
      </c>
    </row>
    <row r="291" spans="2:3" ht="33" customHeight="1" thickBot="1">
      <c r="B291" s="3" t="s">
        <v>137</v>
      </c>
      <c r="C291" s="18">
        <v>8000</v>
      </c>
    </row>
    <row r="292" spans="2:3" ht="33" customHeight="1" thickBot="1">
      <c r="B292" s="3" t="s">
        <v>119</v>
      </c>
      <c r="C292" s="18">
        <v>17000</v>
      </c>
    </row>
    <row r="293" spans="2:3" ht="33" customHeight="1" thickBot="1">
      <c r="B293" s="3" t="s">
        <v>128</v>
      </c>
      <c r="C293" s="18">
        <v>2000</v>
      </c>
    </row>
    <row r="294" spans="2:3" ht="33" customHeight="1" thickBot="1">
      <c r="B294" s="3" t="s">
        <v>144</v>
      </c>
      <c r="C294" s="18">
        <v>1000</v>
      </c>
    </row>
    <row r="295" spans="2:3" ht="33" customHeight="1" thickBot="1">
      <c r="B295" s="3" t="s">
        <v>120</v>
      </c>
      <c r="C295" s="18">
        <v>35000</v>
      </c>
    </row>
    <row r="296" spans="2:3" ht="33" customHeight="1" thickBot="1">
      <c r="B296" s="3" t="s">
        <v>133</v>
      </c>
      <c r="C296" s="18">
        <v>4000</v>
      </c>
    </row>
    <row r="297" spans="2:3" ht="33" customHeight="1" thickBot="1">
      <c r="B297" s="3" t="s">
        <v>125</v>
      </c>
      <c r="C297" s="18">
        <v>17000</v>
      </c>
    </row>
    <row r="298" spans="2:3" ht="33" customHeight="1" thickBot="1">
      <c r="B298" s="3" t="s">
        <v>138</v>
      </c>
      <c r="C298" s="18">
        <v>4000</v>
      </c>
    </row>
    <row r="299" spans="2:3" ht="33" customHeight="1" thickBot="1">
      <c r="B299" s="3" t="s">
        <v>143</v>
      </c>
      <c r="C299" s="18">
        <v>25000</v>
      </c>
    </row>
    <row r="300" spans="2:3" ht="33" customHeight="1" thickBot="1">
      <c r="B300" s="3" t="s">
        <v>126</v>
      </c>
      <c r="C300" s="18">
        <v>5000</v>
      </c>
    </row>
    <row r="301" spans="2:3" ht="33" customHeight="1" thickBot="1">
      <c r="B301" s="2" t="s">
        <v>83</v>
      </c>
      <c r="C301" s="21">
        <f>SUM(C302)</f>
        <v>97539</v>
      </c>
    </row>
    <row r="302" spans="2:3" ht="33" customHeight="1" thickBot="1">
      <c r="B302" s="3" t="s">
        <v>120</v>
      </c>
      <c r="C302" s="18">
        <v>97539</v>
      </c>
    </row>
    <row r="303" spans="2:3" ht="33" customHeight="1" thickBot="1">
      <c r="B303" s="2" t="s">
        <v>84</v>
      </c>
      <c r="C303" s="21">
        <f>SUM(C304:C305)</f>
        <v>147000</v>
      </c>
    </row>
    <row r="304" spans="2:3" ht="51.75" customHeight="1" thickBot="1">
      <c r="B304" s="3" t="s">
        <v>148</v>
      </c>
      <c r="C304" s="18">
        <v>7000</v>
      </c>
    </row>
    <row r="305" spans="2:3" ht="33" customHeight="1" thickBot="1">
      <c r="B305" s="3" t="s">
        <v>147</v>
      </c>
      <c r="C305" s="18">
        <v>140000</v>
      </c>
    </row>
    <row r="306" spans="2:3" ht="33" customHeight="1" thickBot="1">
      <c r="B306" s="1" t="s">
        <v>85</v>
      </c>
      <c r="C306" s="47">
        <f>SUM(C307,C318)</f>
        <v>901200</v>
      </c>
    </row>
    <row r="307" spans="2:3" ht="33" customHeight="1" thickBot="1">
      <c r="B307" s="2" t="s">
        <v>86</v>
      </c>
      <c r="C307" s="21">
        <f>SUM(C308:C317)</f>
        <v>811200</v>
      </c>
    </row>
    <row r="308" spans="2:3" ht="33" customHeight="1" thickBot="1">
      <c r="B308" s="3" t="s">
        <v>146</v>
      </c>
      <c r="C308" s="18">
        <v>61300</v>
      </c>
    </row>
    <row r="309" spans="2:3" ht="33" customHeight="1" thickBot="1">
      <c r="B309" s="3" t="s">
        <v>25</v>
      </c>
      <c r="C309" s="18">
        <v>507100</v>
      </c>
    </row>
    <row r="310" spans="2:3" ht="33" customHeight="1" thickBot="1">
      <c r="B310" s="3" t="s">
        <v>122</v>
      </c>
      <c r="C310" s="18">
        <v>35300</v>
      </c>
    </row>
    <row r="311" spans="2:3" ht="33" customHeight="1" thickBot="1">
      <c r="B311" s="3" t="s">
        <v>123</v>
      </c>
      <c r="C311" s="18">
        <v>102000</v>
      </c>
    </row>
    <row r="312" spans="2:3" ht="33" customHeight="1" thickBot="1">
      <c r="B312" s="3" t="s">
        <v>124</v>
      </c>
      <c r="C312" s="18">
        <v>12900</v>
      </c>
    </row>
    <row r="313" spans="2:3" ht="33" customHeight="1" thickBot="1">
      <c r="B313" s="3" t="s">
        <v>119</v>
      </c>
      <c r="C313" s="18">
        <v>35800</v>
      </c>
    </row>
    <row r="314" spans="2:3" ht="33" customHeight="1" thickBot="1">
      <c r="B314" s="3" t="s">
        <v>145</v>
      </c>
      <c r="C314" s="18">
        <v>4000</v>
      </c>
    </row>
    <row r="315" spans="2:3" ht="33" customHeight="1" thickBot="1">
      <c r="B315" s="3" t="s">
        <v>128</v>
      </c>
      <c r="C315" s="18">
        <v>12100</v>
      </c>
    </row>
    <row r="316" spans="2:3" ht="33" customHeight="1" thickBot="1">
      <c r="B316" s="3" t="s">
        <v>120</v>
      </c>
      <c r="C316" s="18">
        <v>4700</v>
      </c>
    </row>
    <row r="317" spans="2:3" ht="33" customHeight="1" thickBot="1">
      <c r="B317" s="3" t="s">
        <v>143</v>
      </c>
      <c r="C317" s="18">
        <v>36000</v>
      </c>
    </row>
    <row r="318" spans="2:3" ht="33" customHeight="1" thickBot="1">
      <c r="B318" s="2" t="s">
        <v>87</v>
      </c>
      <c r="C318" s="21">
        <f>SUM(C319:C320)</f>
        <v>90000</v>
      </c>
    </row>
    <row r="319" spans="2:3" ht="33" customHeight="1" thickBot="1">
      <c r="B319" s="3" t="s">
        <v>142</v>
      </c>
      <c r="C319" s="18">
        <v>85000</v>
      </c>
    </row>
    <row r="320" spans="2:3" ht="33" customHeight="1" thickBot="1">
      <c r="B320" s="3" t="s">
        <v>141</v>
      </c>
      <c r="C320" s="18">
        <v>5000</v>
      </c>
    </row>
    <row r="321" spans="2:3" ht="33" customHeight="1" thickBot="1">
      <c r="B321" s="1" t="s">
        <v>88</v>
      </c>
      <c r="C321" s="47">
        <f>SUM(C322,C325,C339,C342,C345,C347,C352,C354)</f>
        <v>6299364</v>
      </c>
    </row>
    <row r="322" spans="2:3" ht="33" customHeight="1" thickBot="1">
      <c r="B322" s="2" t="s">
        <v>89</v>
      </c>
      <c r="C322" s="21">
        <f>SUM(C323:C324)</f>
        <v>65000</v>
      </c>
    </row>
    <row r="323" spans="2:3" ht="33" customHeight="1" thickBot="1">
      <c r="B323" s="3" t="s">
        <v>120</v>
      </c>
      <c r="C323" s="18">
        <v>40000</v>
      </c>
    </row>
    <row r="324" spans="2:3" ht="33" customHeight="1" thickBot="1">
      <c r="B324" s="3" t="s">
        <v>138</v>
      </c>
      <c r="C324" s="18">
        <v>25000</v>
      </c>
    </row>
    <row r="325" spans="2:3" ht="33" customHeight="1" thickBot="1">
      <c r="B325" s="2" t="s">
        <v>90</v>
      </c>
      <c r="C325" s="21">
        <f>SUM(C326:C338)</f>
        <v>1880430</v>
      </c>
    </row>
    <row r="326" spans="2:3" ht="33" customHeight="1" thickBot="1">
      <c r="B326" s="3" t="s">
        <v>119</v>
      </c>
      <c r="C326" s="18">
        <v>2000</v>
      </c>
    </row>
    <row r="327" spans="2:3" ht="33" customHeight="1" thickBot="1">
      <c r="B327" s="3" t="s">
        <v>120</v>
      </c>
      <c r="C327" s="18">
        <v>1251230</v>
      </c>
    </row>
    <row r="328" spans="2:3" ht="33" customHeight="1" thickBot="1">
      <c r="B328" s="3" t="s">
        <v>121</v>
      </c>
      <c r="C328" s="18">
        <v>100000</v>
      </c>
    </row>
    <row r="329" spans="2:3" ht="33" customHeight="1" thickBot="1">
      <c r="B329" s="3" t="s">
        <v>122</v>
      </c>
      <c r="C329" s="18">
        <v>7000</v>
      </c>
    </row>
    <row r="330" spans="2:3" ht="33" customHeight="1" thickBot="1">
      <c r="B330" s="3" t="s">
        <v>162</v>
      </c>
      <c r="C330" s="18">
        <v>2000</v>
      </c>
    </row>
    <row r="331" spans="2:3" ht="33" customHeight="1" thickBot="1">
      <c r="B331" s="3" t="s">
        <v>123</v>
      </c>
      <c r="C331" s="18">
        <v>10000</v>
      </c>
    </row>
    <row r="332" spans="2:3" ht="33" customHeight="1" thickBot="1">
      <c r="B332" s="3" t="s">
        <v>124</v>
      </c>
      <c r="C332" s="18">
        <v>3000</v>
      </c>
    </row>
    <row r="333" spans="2:3" ht="33" customHeight="1" thickBot="1">
      <c r="B333" s="3" t="s">
        <v>128</v>
      </c>
      <c r="C333" s="18">
        <v>500</v>
      </c>
    </row>
    <row r="334" spans="2:3" ht="33" customHeight="1" thickBot="1">
      <c r="B334" s="3" t="s">
        <v>133</v>
      </c>
      <c r="C334" s="18">
        <v>500</v>
      </c>
    </row>
    <row r="335" spans="2:3" ht="33" customHeight="1" thickBot="1">
      <c r="B335" s="3" t="s">
        <v>143</v>
      </c>
      <c r="C335" s="18">
        <v>2200</v>
      </c>
    </row>
    <row r="336" spans="2:3" ht="33" customHeight="1" thickBot="1">
      <c r="B336" s="3" t="s">
        <v>125</v>
      </c>
      <c r="C336" s="18">
        <v>1000</v>
      </c>
    </row>
    <row r="337" spans="2:3" ht="33" customHeight="1" thickBot="1">
      <c r="B337" s="3" t="s">
        <v>126</v>
      </c>
      <c r="C337" s="18">
        <v>1000</v>
      </c>
    </row>
    <row r="338" spans="2:3" ht="33" customHeight="1" thickBot="1">
      <c r="B338" s="3" t="s">
        <v>127</v>
      </c>
      <c r="C338" s="18">
        <v>500000</v>
      </c>
    </row>
    <row r="339" spans="2:3" ht="33" customHeight="1" thickBot="1">
      <c r="B339" s="2" t="s">
        <v>91</v>
      </c>
      <c r="C339" s="21">
        <f>SUM(C340:C341)</f>
        <v>324000</v>
      </c>
    </row>
    <row r="340" spans="2:3" ht="33" customHeight="1" thickBot="1">
      <c r="B340" s="3" t="s">
        <v>119</v>
      </c>
      <c r="C340" s="18">
        <v>17000</v>
      </c>
    </row>
    <row r="341" spans="2:3" ht="33" customHeight="1" thickBot="1">
      <c r="B341" s="3" t="s">
        <v>120</v>
      </c>
      <c r="C341" s="18">
        <v>307000</v>
      </c>
    </row>
    <row r="342" spans="2:3" ht="33" customHeight="1" thickBot="1">
      <c r="B342" s="2" t="s">
        <v>92</v>
      </c>
      <c r="C342" s="21">
        <f>SUM(C343:C344)</f>
        <v>230600</v>
      </c>
    </row>
    <row r="343" spans="2:3" ht="33" customHeight="1" thickBot="1">
      <c r="B343" s="3" t="s">
        <v>119</v>
      </c>
      <c r="C343" s="18">
        <v>24800</v>
      </c>
    </row>
    <row r="344" spans="2:3" ht="33" customHeight="1" thickBot="1">
      <c r="B344" s="3" t="s">
        <v>120</v>
      </c>
      <c r="C344" s="18">
        <v>205800</v>
      </c>
    </row>
    <row r="345" spans="2:3" ht="33" customHeight="1" thickBot="1">
      <c r="B345" s="2" t="s">
        <v>93</v>
      </c>
      <c r="C345" s="21">
        <f>SUM(C346)</f>
        <v>65000</v>
      </c>
    </row>
    <row r="346" spans="2:3" ht="33" customHeight="1" thickBot="1">
      <c r="B346" s="3" t="s">
        <v>120</v>
      </c>
      <c r="C346" s="18">
        <v>65000</v>
      </c>
    </row>
    <row r="347" spans="2:3" ht="33" customHeight="1" thickBot="1">
      <c r="B347" s="2" t="s">
        <v>94</v>
      </c>
      <c r="C347" s="21">
        <f>SUM(C348:C351)</f>
        <v>1775434</v>
      </c>
    </row>
    <row r="348" spans="2:3" ht="33" customHeight="1" thickBot="1">
      <c r="B348" s="3" t="s">
        <v>128</v>
      </c>
      <c r="C348" s="18">
        <v>1100000</v>
      </c>
    </row>
    <row r="349" spans="2:3" ht="33" customHeight="1" thickBot="1">
      <c r="B349" s="3" t="s">
        <v>129</v>
      </c>
      <c r="C349" s="18">
        <v>3000</v>
      </c>
    </row>
    <row r="350" spans="2:3" ht="33" customHeight="1" thickBot="1">
      <c r="B350" s="3" t="s">
        <v>120</v>
      </c>
      <c r="C350" s="18">
        <v>361400</v>
      </c>
    </row>
    <row r="351" spans="2:3" ht="33" customHeight="1" thickBot="1">
      <c r="B351" s="3" t="s">
        <v>127</v>
      </c>
      <c r="C351" s="18">
        <v>311034</v>
      </c>
    </row>
    <row r="352" spans="2:3" ht="33" customHeight="1" thickBot="1">
      <c r="B352" s="2" t="s">
        <v>95</v>
      </c>
      <c r="C352" s="21">
        <f>SUM(C353)</f>
        <v>1800000</v>
      </c>
    </row>
    <row r="353" spans="2:3" ht="33" customHeight="1" thickBot="1">
      <c r="B353" s="3" t="s">
        <v>130</v>
      </c>
      <c r="C353" s="18">
        <v>1800000</v>
      </c>
    </row>
    <row r="354" spans="2:3" ht="33" customHeight="1" thickBot="1">
      <c r="B354" s="2" t="s">
        <v>96</v>
      </c>
      <c r="C354" s="21">
        <f>SUM(C355:C357)</f>
        <v>158900</v>
      </c>
    </row>
    <row r="355" spans="2:3" ht="33" customHeight="1" thickBot="1">
      <c r="B355" s="3" t="s">
        <v>129</v>
      </c>
      <c r="C355" s="18">
        <v>2600</v>
      </c>
    </row>
    <row r="356" spans="2:3" ht="33" customHeight="1" thickBot="1">
      <c r="B356" s="3" t="s">
        <v>120</v>
      </c>
      <c r="C356" s="18">
        <v>18400</v>
      </c>
    </row>
    <row r="357" spans="2:3" ht="33" customHeight="1" thickBot="1">
      <c r="B357" s="3" t="s">
        <v>127</v>
      </c>
      <c r="C357" s="18">
        <v>137900</v>
      </c>
    </row>
    <row r="358" spans="2:3" ht="33" customHeight="1" thickBot="1">
      <c r="B358" s="1" t="s">
        <v>97</v>
      </c>
      <c r="C358" s="47">
        <f>SUM(C359,C367,C369,C372)</f>
        <v>2118000</v>
      </c>
    </row>
    <row r="359" spans="2:3" ht="33" customHeight="1" thickBot="1">
      <c r="B359" s="2" t="s">
        <v>98</v>
      </c>
      <c r="C359" s="21">
        <f>SUM(C360:C366)</f>
        <v>1592500</v>
      </c>
    </row>
    <row r="360" spans="2:3" ht="33" customHeight="1" thickBot="1">
      <c r="B360" s="3" t="s">
        <v>131</v>
      </c>
      <c r="C360" s="18">
        <v>1250000</v>
      </c>
    </row>
    <row r="361" spans="2:3" ht="33" customHeight="1" thickBot="1">
      <c r="B361" s="3" t="s">
        <v>119</v>
      </c>
      <c r="C361" s="18">
        <v>41000</v>
      </c>
    </row>
    <row r="362" spans="2:3" ht="33" customHeight="1" thickBot="1">
      <c r="B362" s="3" t="s">
        <v>129</v>
      </c>
      <c r="C362" s="18">
        <v>20500</v>
      </c>
    </row>
    <row r="363" spans="2:3" ht="33" customHeight="1" thickBot="1">
      <c r="B363" s="3" t="s">
        <v>120</v>
      </c>
      <c r="C363" s="18">
        <v>2000</v>
      </c>
    </row>
    <row r="364" spans="2:3" ht="33" customHeight="1" thickBot="1">
      <c r="B364" s="3" t="s">
        <v>133</v>
      </c>
      <c r="C364" s="18">
        <v>500</v>
      </c>
    </row>
    <row r="365" spans="2:3" ht="33" customHeight="1" thickBot="1">
      <c r="B365" s="3" t="s">
        <v>127</v>
      </c>
      <c r="C365" s="18">
        <v>239500</v>
      </c>
    </row>
    <row r="366" spans="2:3" ht="33" customHeight="1" thickBot="1">
      <c r="B366" s="3" t="s">
        <v>134</v>
      </c>
      <c r="C366" s="18">
        <v>39000</v>
      </c>
    </row>
    <row r="367" spans="2:3" ht="33" customHeight="1" thickBot="1">
      <c r="B367" s="2" t="s">
        <v>99</v>
      </c>
      <c r="C367" s="21">
        <f>SUM(C368)</f>
        <v>321500</v>
      </c>
    </row>
    <row r="368" spans="2:3" ht="33" customHeight="1" thickBot="1">
      <c r="B368" s="3" t="s">
        <v>131</v>
      </c>
      <c r="C368" s="18">
        <v>321500</v>
      </c>
    </row>
    <row r="369" spans="2:3" ht="33" customHeight="1" thickBot="1">
      <c r="B369" s="2" t="s">
        <v>100</v>
      </c>
      <c r="C369" s="21">
        <f>SUM(C370,C371)</f>
        <v>150000</v>
      </c>
    </row>
    <row r="370" spans="2:3" ht="54.75" customHeight="1" thickBot="1">
      <c r="B370" s="3" t="s">
        <v>135</v>
      </c>
      <c r="C370" s="18">
        <v>20000</v>
      </c>
    </row>
    <row r="371" spans="2:3" ht="54.75" customHeight="1" thickBot="1">
      <c r="B371" s="3" t="s">
        <v>177</v>
      </c>
      <c r="C371" s="18">
        <v>130000</v>
      </c>
    </row>
    <row r="372" spans="2:3" ht="33" customHeight="1" thickBot="1">
      <c r="B372" s="2" t="s">
        <v>101</v>
      </c>
      <c r="C372" s="21">
        <f>SUM(C373:C374)</f>
        <v>54000</v>
      </c>
    </row>
    <row r="373" spans="2:3" ht="33" customHeight="1" thickBot="1">
      <c r="B373" s="3" t="s">
        <v>119</v>
      </c>
      <c r="C373" s="18">
        <v>27000</v>
      </c>
    </row>
    <row r="374" spans="2:3" ht="33" customHeight="1" thickBot="1">
      <c r="B374" s="3" t="s">
        <v>120</v>
      </c>
      <c r="C374" s="18">
        <v>27000</v>
      </c>
    </row>
    <row r="375" spans="2:3" ht="33" customHeight="1" thickBot="1">
      <c r="B375" s="1" t="s">
        <v>102</v>
      </c>
      <c r="C375" s="47">
        <f>SUM(C376,C386)</f>
        <v>824300</v>
      </c>
    </row>
    <row r="376" spans="2:3" ht="33" customHeight="1" thickBot="1">
      <c r="B376" s="2" t="s">
        <v>103</v>
      </c>
      <c r="C376" s="21">
        <f>SUM(C377:C385)</f>
        <v>283400</v>
      </c>
    </row>
    <row r="377" spans="2:3" ht="33" customHeight="1" thickBot="1">
      <c r="B377" s="3" t="s">
        <v>123</v>
      </c>
      <c r="C377" s="18">
        <v>3500</v>
      </c>
    </row>
    <row r="378" spans="2:3" ht="33" customHeight="1" thickBot="1">
      <c r="B378" s="3" t="s">
        <v>124</v>
      </c>
      <c r="C378" s="18">
        <v>500</v>
      </c>
    </row>
    <row r="379" spans="2:3" ht="33" customHeight="1" thickBot="1">
      <c r="B379" s="3" t="s">
        <v>137</v>
      </c>
      <c r="C379" s="18">
        <v>18000</v>
      </c>
    </row>
    <row r="380" spans="2:3" ht="33" customHeight="1" thickBot="1">
      <c r="B380" s="3" t="s">
        <v>119</v>
      </c>
      <c r="C380" s="18">
        <v>25000</v>
      </c>
    </row>
    <row r="381" spans="2:3" ht="33" customHeight="1" thickBot="1">
      <c r="B381" s="3" t="s">
        <v>128</v>
      </c>
      <c r="C381" s="18">
        <v>1000</v>
      </c>
    </row>
    <row r="382" spans="2:3" ht="33" customHeight="1" thickBot="1">
      <c r="B382" s="3" t="s">
        <v>120</v>
      </c>
      <c r="C382" s="18">
        <v>20000</v>
      </c>
    </row>
    <row r="383" spans="2:3" ht="33" customHeight="1" thickBot="1">
      <c r="B383" s="3" t="s">
        <v>138</v>
      </c>
      <c r="C383" s="18">
        <v>2000</v>
      </c>
    </row>
    <row r="384" spans="2:3" ht="33" customHeight="1" thickBot="1">
      <c r="B384" s="3" t="s">
        <v>134</v>
      </c>
      <c r="C384" s="18">
        <v>4500</v>
      </c>
    </row>
    <row r="385" spans="2:3" ht="33" customHeight="1" thickBot="1">
      <c r="B385" s="3" t="s">
        <v>127</v>
      </c>
      <c r="C385" s="18">
        <v>208900</v>
      </c>
    </row>
    <row r="386" spans="2:3" ht="33" customHeight="1" thickBot="1">
      <c r="B386" s="2" t="s">
        <v>104</v>
      </c>
      <c r="C386" s="21">
        <f>SUM(C387:C395)</f>
        <v>540900</v>
      </c>
    </row>
    <row r="387" spans="2:3" ht="41.25" customHeight="1" thickBot="1">
      <c r="B387" s="3" t="s">
        <v>139</v>
      </c>
      <c r="C387" s="18">
        <v>303000</v>
      </c>
    </row>
    <row r="388" spans="2:3" ht="33" customHeight="1" thickBot="1">
      <c r="B388" s="3" t="s">
        <v>140</v>
      </c>
      <c r="C388" s="18">
        <v>20000</v>
      </c>
    </row>
    <row r="389" spans="2:3" ht="33" customHeight="1" thickBot="1">
      <c r="B389" s="3" t="s">
        <v>123</v>
      </c>
      <c r="C389" s="18">
        <v>3000</v>
      </c>
    </row>
    <row r="390" spans="2:3" ht="33" customHeight="1" thickBot="1">
      <c r="B390" s="3" t="s">
        <v>124</v>
      </c>
      <c r="C390" s="18">
        <v>400</v>
      </c>
    </row>
    <row r="391" spans="2:3" ht="33" customHeight="1" thickBot="1">
      <c r="B391" s="3" t="s">
        <v>137</v>
      </c>
      <c r="C391" s="18">
        <v>16000</v>
      </c>
    </row>
    <row r="392" spans="2:3" ht="33" customHeight="1" thickBot="1">
      <c r="B392" s="3" t="s">
        <v>119</v>
      </c>
      <c r="C392" s="18">
        <v>99000</v>
      </c>
    </row>
    <row r="393" spans="2:3" ht="33" customHeight="1" thickBot="1">
      <c r="B393" s="3" t="s">
        <v>120</v>
      </c>
      <c r="C393" s="18">
        <v>93500</v>
      </c>
    </row>
    <row r="394" spans="2:3" ht="33" customHeight="1" thickBot="1">
      <c r="B394" s="3" t="s">
        <v>138</v>
      </c>
      <c r="C394" s="18">
        <v>2000</v>
      </c>
    </row>
    <row r="395" spans="2:3" ht="33" customHeight="1" thickBot="1">
      <c r="B395" s="3" t="s">
        <v>127</v>
      </c>
      <c r="C395" s="18">
        <v>4000</v>
      </c>
    </row>
    <row r="396" spans="2:3" ht="46.5" customHeight="1" thickBot="1">
      <c r="B396" s="30" t="s">
        <v>107</v>
      </c>
      <c r="C396" s="29">
        <f>SUM(C4,C10,C13,C22,C31,C46,C49,C92,C96,C107,C110,C113,C233,C245,C306,C321,C358,C375)</f>
        <v>48816849</v>
      </c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Cieślarska</cp:lastModifiedBy>
  <cp:lastPrinted>2016-01-04T10:58:21Z</cp:lastPrinted>
  <dcterms:created xsi:type="dcterms:W3CDTF">1997-02-26T13:46:56Z</dcterms:created>
  <dcterms:modified xsi:type="dcterms:W3CDTF">2016-01-05T11:29:30Z</dcterms:modified>
  <cp:category/>
  <cp:version/>
  <cp:contentType/>
  <cp:contentStatus/>
</cp:coreProperties>
</file>